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marambio.MPUENTEALTO\Desktop\Publicaciones\PERSONAL_05_2023\"/>
    </mc:Choice>
  </mc:AlternateContent>
  <bookViews>
    <workbookView xWindow="0" yWindow="0" windowWidth="21570" windowHeight="8145"/>
  </bookViews>
  <sheets>
    <sheet name="Planilla" sheetId="1" r:id="rId1"/>
    <sheet name="Resumen " sheetId="3" r:id="rId2"/>
  </sheets>
  <definedNames>
    <definedName name="_xlnm._FilterDatabase" localSheetId="0" hidden="1">Planilla!$A$2:$Z$27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F9" i="3"/>
  <c r="G6" i="3" l="1"/>
  <c r="F6" i="3"/>
  <c r="H28" i="1" l="1"/>
  <c r="F14" i="3" l="1"/>
  <c r="G14" i="3"/>
  <c r="G11" i="3" l="1"/>
  <c r="F11" i="3"/>
  <c r="G8" i="3"/>
  <c r="H15" i="3"/>
  <c r="H16" i="3" s="1"/>
  <c r="L12" i="3" l="1"/>
  <c r="F8" i="3"/>
  <c r="G15" i="3" l="1"/>
  <c r="G16" i="3" s="1"/>
  <c r="F15" i="3"/>
  <c r="F16" i="3" s="1"/>
</calcChain>
</file>

<file path=xl/sharedStrings.xml><?xml version="1.0" encoding="utf-8"?>
<sst xmlns="http://schemas.openxmlformats.org/spreadsheetml/2006/main" count="418" uniqueCount="139">
  <si>
    <t>Codigo del Trabajo</t>
  </si>
  <si>
    <t>Año</t>
  </si>
  <si>
    <t>Mes</t>
  </si>
  <si>
    <t>Apellido paterno</t>
  </si>
  <si>
    <t>Apellido materno</t>
  </si>
  <si>
    <t>Nombres</t>
  </si>
  <si>
    <t>Grado EUS (si corresponde)</t>
  </si>
  <si>
    <t>Calificación profesional o formación</t>
  </si>
  <si>
    <t>Cargo o función</t>
  </si>
  <si>
    <t>Región</t>
  </si>
  <si>
    <t>Asignaciones especiales</t>
  </si>
  <si>
    <t>Unidad monetaria</t>
  </si>
  <si>
    <t>Renta bruta permanente mensualizada</t>
  </si>
  <si>
    <t>Horas Extraordinarias</t>
  </si>
  <si>
    <t>N° Horas Diurnas</t>
  </si>
  <si>
    <t>Remuneracion Horas Diurnas</t>
  </si>
  <si>
    <t>N° Horas Nocturnas</t>
  </si>
  <si>
    <t>Remuneracion Horas Nocturnas</t>
  </si>
  <si>
    <t>N° Horas Festivas</t>
  </si>
  <si>
    <t>Remuneracion Horas Festivas</t>
  </si>
  <si>
    <t xml:space="preserve">Fecha de inicio </t>
  </si>
  <si>
    <t>Fecha de término</t>
  </si>
  <si>
    <t>Observaciones</t>
  </si>
  <si>
    <t>Viaticos</t>
  </si>
  <si>
    <t>Motivo DIP</t>
  </si>
  <si>
    <t>Fecha de declaración</t>
  </si>
  <si>
    <t>AGUILERA</t>
  </si>
  <si>
    <t>GONZALEZ</t>
  </si>
  <si>
    <t>CAMPOS</t>
  </si>
  <si>
    <t>LABRA</t>
  </si>
  <si>
    <t>CASTRO</t>
  </si>
  <si>
    <t>COELLO</t>
  </si>
  <si>
    <t>CHEUQUEO</t>
  </si>
  <si>
    <t>ANTINAO</t>
  </si>
  <si>
    <t>CONTRERAS</t>
  </si>
  <si>
    <t>ESPINOZA</t>
  </si>
  <si>
    <t>PIZARRO</t>
  </si>
  <si>
    <t>FIGUEROA</t>
  </si>
  <si>
    <t>SILVA</t>
  </si>
  <si>
    <t>ARCE</t>
  </si>
  <si>
    <t>ANDREA DE LAS MERCEDES</t>
  </si>
  <si>
    <t>MONTECINOS</t>
  </si>
  <si>
    <t>RIVERA</t>
  </si>
  <si>
    <t>MUNDACA</t>
  </si>
  <si>
    <t>MIRALLES</t>
  </si>
  <si>
    <t>NAVARRO</t>
  </si>
  <si>
    <t>JOPIA</t>
  </si>
  <si>
    <t>PALIZ</t>
  </si>
  <si>
    <t>ARAUZ</t>
  </si>
  <si>
    <t>RAILHET</t>
  </si>
  <si>
    <t>ROJAS</t>
  </si>
  <si>
    <t>VARGAS</t>
  </si>
  <si>
    <t>RAVANAL</t>
  </si>
  <si>
    <t>VALENZUELA</t>
  </si>
  <si>
    <t>SEGURA</t>
  </si>
  <si>
    <t>SOTELO</t>
  </si>
  <si>
    <t>ZUBICUETA</t>
  </si>
  <si>
    <t>SOTO</t>
  </si>
  <si>
    <t>OLIVARES</t>
  </si>
  <si>
    <t>VEGA</t>
  </si>
  <si>
    <t>ELSA DE LAS MERCEDES</t>
  </si>
  <si>
    <t>VERGARA</t>
  </si>
  <si>
    <t>ZAMBRANO</t>
  </si>
  <si>
    <t>No asimilado a Grado</t>
  </si>
  <si>
    <t>Enseñanza Media Completa</t>
  </si>
  <si>
    <t>Región Metropolitana</t>
  </si>
  <si>
    <t>(01)</t>
  </si>
  <si>
    <t>Pesos</t>
  </si>
  <si>
    <t>Indef.</t>
  </si>
  <si>
    <t>GONZÁLEZ</t>
  </si>
  <si>
    <t>CARMEN GLORIA</t>
  </si>
  <si>
    <t>Enseñanza Basica Incomp.</t>
  </si>
  <si>
    <t>Enseñanza Media Incomp.</t>
  </si>
  <si>
    <t>VERÓNICA DE LAS MERCEDES</t>
  </si>
  <si>
    <t>JAVIER GONZALO</t>
  </si>
  <si>
    <t>PATRICIA ALEJANDRA</t>
  </si>
  <si>
    <t>EDUARDO ERNESTO</t>
  </si>
  <si>
    <t>Doctor en Medicina y Cirugia</t>
  </si>
  <si>
    <t>Medico Psicotécnico Lic. de conducir</t>
  </si>
  <si>
    <t>VERÓNICA JESÚS</t>
  </si>
  <si>
    <t>GISELLE NATHALIE</t>
  </si>
  <si>
    <t>MARÍA PATRICIA</t>
  </si>
  <si>
    <t>MEJÍAS</t>
  </si>
  <si>
    <t>CLAUDIA ADRIANA</t>
  </si>
  <si>
    <t>KATHERINE DEL PILAR</t>
  </si>
  <si>
    <t>ALEJANDRA LUCINDA</t>
  </si>
  <si>
    <t>KAREN FERNANDA</t>
  </si>
  <si>
    <t>MARIO GASTÓN</t>
  </si>
  <si>
    <t>Medico</t>
  </si>
  <si>
    <t>BEROÍZA</t>
  </si>
  <si>
    <t>LUCILA JASMÍN</t>
  </si>
  <si>
    <t>RODRÍGUEZ</t>
  </si>
  <si>
    <t>JIMÉNEZ</t>
  </si>
  <si>
    <t>DINA ELIZABETH</t>
  </si>
  <si>
    <t>OFELIA DEL CARMEN</t>
  </si>
  <si>
    <t>SÁEZ</t>
  </si>
  <si>
    <t>MARÍA CRISTINA</t>
  </si>
  <si>
    <t>WILLIAM ADOLFO</t>
  </si>
  <si>
    <t xml:space="preserve">ETELINDA </t>
  </si>
  <si>
    <t>ANDREA ELIZABETH</t>
  </si>
  <si>
    <t>HERNÁNDEZ</t>
  </si>
  <si>
    <t>VILMA ALEJANDRA</t>
  </si>
  <si>
    <t>PMU</t>
  </si>
  <si>
    <t>No Aplica</t>
  </si>
  <si>
    <t>Sin Observaciones.-</t>
  </si>
  <si>
    <t>Planilla</t>
  </si>
  <si>
    <t>Dif</t>
  </si>
  <si>
    <t>CANTIDAD TRAB</t>
  </si>
  <si>
    <t>JP2</t>
  </si>
  <si>
    <t>MED. PSICO</t>
  </si>
  <si>
    <t>MONTO           BRUTO</t>
  </si>
  <si>
    <t>Total JP2</t>
  </si>
  <si>
    <t>Total Med. Psico</t>
  </si>
  <si>
    <t>Total PMU</t>
  </si>
  <si>
    <t>MONTO           LIQUIDO</t>
  </si>
  <si>
    <t>Totales</t>
  </si>
  <si>
    <t>Diferencias</t>
  </si>
  <si>
    <t>Total</t>
  </si>
  <si>
    <t>DETALLE CANTIDAD DE TRABAJADORES</t>
  </si>
  <si>
    <t>PMU - Capataz</t>
  </si>
  <si>
    <t>JP2 - Jornal</t>
  </si>
  <si>
    <t>PMU - Jornal</t>
  </si>
  <si>
    <t>PMU - Maestro</t>
  </si>
  <si>
    <t>DIAZ</t>
  </si>
  <si>
    <t>PEÑAFIEL</t>
  </si>
  <si>
    <t>GIOMAR ELIZABETH</t>
  </si>
  <si>
    <t>Remuneracion Liquida Mensualizada</t>
  </si>
  <si>
    <t>JP2 - Supervisor</t>
  </si>
  <si>
    <t>Licencia Médica, 0 Días Trabajados, pago proporcional.-</t>
  </si>
  <si>
    <t>LUZARDO</t>
  </si>
  <si>
    <t>MALDONADO</t>
  </si>
  <si>
    <t>JESSICA ALEXANDRA</t>
  </si>
  <si>
    <t>Diferencia Mes Anterior Horas Extras.-</t>
  </si>
  <si>
    <t>Asignación Familiar.-</t>
  </si>
  <si>
    <t>MAYO</t>
  </si>
  <si>
    <t>JP 2 - Supervisor</t>
  </si>
  <si>
    <t>Término de contrato, Art. 159 N° 1</t>
  </si>
  <si>
    <t>29 Días Trabajados, pago proporcional.-</t>
  </si>
  <si>
    <t>Licencia Médica, 6 Días Trabajados, pago proporcional.-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</si>
</sst>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_ ;[Red]\-#,##0\ "/>
    <numFmt numFmtId="167" formatCode="0_ ;[Red]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name val="Calibri"/>
      <family val="2"/>
      <scheme val="minor"/>
    </font>
    <font>
      <sz val="2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0" fillId="0" borderId="7" xfId="0" applyBorder="1" applyAlignment="1" applyProtection="1">
      <alignment horizontal="right"/>
    </xf>
    <xf numFmtId="165" fontId="0" fillId="0" borderId="7" xfId="1" applyNumberFormat="1" applyFont="1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horizontal="right"/>
    </xf>
    <xf numFmtId="0" fontId="0" fillId="0" borderId="11" xfId="0" applyBorder="1" applyProtection="1"/>
    <xf numFmtId="0" fontId="0" fillId="0" borderId="12" xfId="0" applyBorder="1" applyAlignment="1" applyProtection="1">
      <alignment horizontal="right"/>
    </xf>
    <xf numFmtId="166" fontId="0" fillId="0" borderId="12" xfId="1" applyNumberFormat="1" applyFont="1" applyBorder="1" applyProtection="1"/>
    <xf numFmtId="166" fontId="0" fillId="0" borderId="13" xfId="1" applyNumberFormat="1" applyFont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7" xfId="0" applyFill="1" applyBorder="1" applyAlignment="1" applyProtection="1">
      <alignment horizontal="right"/>
    </xf>
    <xf numFmtId="165" fontId="4" fillId="0" borderId="0" xfId="0" applyNumberFormat="1" applyFont="1" applyProtection="1"/>
    <xf numFmtId="0" fontId="0" fillId="0" borderId="0" xfId="0" applyFont="1" applyFill="1" applyBorder="1" applyAlignment="1" applyProtection="1">
      <alignment horizontal="right"/>
    </xf>
    <xf numFmtId="166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5" fontId="0" fillId="4" borderId="0" xfId="1" applyNumberFormat="1" applyFont="1" applyFill="1" applyBorder="1" applyProtection="1">
      <protection locked="0"/>
    </xf>
    <xf numFmtId="165" fontId="0" fillId="4" borderId="1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5" fontId="5" fillId="0" borderId="0" xfId="1" applyNumberFormat="1" applyFont="1" applyProtection="1"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65" fontId="4" fillId="0" borderId="0" xfId="1" applyNumberFormat="1" applyFont="1" applyProtection="1">
      <protection locked="0"/>
    </xf>
    <xf numFmtId="165" fontId="0" fillId="0" borderId="0" xfId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7" xfId="0" applyBorder="1" applyProtection="1"/>
    <xf numFmtId="0" fontId="0" fillId="0" borderId="18" xfId="0" applyBorder="1" applyAlignment="1" applyProtection="1">
      <alignment horizontal="right"/>
    </xf>
    <xf numFmtId="0" fontId="0" fillId="0" borderId="19" xfId="0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0" xfId="0" applyAlignment="1" applyProtection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0" xfId="0" applyFill="1" applyAlignment="1" applyProtection="1">
      <protection locked="0"/>
    </xf>
    <xf numFmtId="165" fontId="3" fillId="0" borderId="5" xfId="1" applyNumberFormat="1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0" fillId="3" borderId="10" xfId="1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2" fontId="3" fillId="3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zoomScaleNormal="100" workbookViewId="0">
      <pane ySplit="2" topLeftCell="A3" activePane="bottomLeft" state="frozen"/>
      <selection pane="bottomLeft" activeCell="A28" sqref="A28"/>
    </sheetView>
  </sheetViews>
  <sheetFormatPr baseColWidth="10" defaultRowHeight="15" x14ac:dyDescent="0.25"/>
  <cols>
    <col min="1" max="1" width="10.28515625" style="20" bestFit="1" customWidth="1"/>
    <col min="2" max="2" width="11.5703125" style="20" bestFit="1" customWidth="1"/>
    <col min="3" max="3" width="15.85546875" style="20" customWidth="1"/>
    <col min="4" max="4" width="14.85546875" style="20" customWidth="1"/>
    <col min="5" max="5" width="23.140625" style="20" bestFit="1" customWidth="1"/>
    <col min="6" max="6" width="18.85546875" style="20" customWidth="1"/>
    <col min="7" max="7" width="26.42578125" style="20" customWidth="1"/>
    <col min="8" max="8" width="30.5703125" style="20" customWidth="1"/>
    <col min="9" max="9" width="18.5703125" style="20" customWidth="1"/>
    <col min="10" max="10" width="14" style="20" customWidth="1"/>
    <col min="11" max="11" width="13" style="20" customWidth="1"/>
    <col min="12" max="12" width="16.140625" style="20" customWidth="1"/>
    <col min="13" max="13" width="19.140625" style="20" bestFit="1" customWidth="1"/>
    <col min="14" max="14" width="11.5703125" style="20" customWidth="1"/>
    <col min="15" max="15" width="14.28515625" style="20" customWidth="1"/>
    <col min="16" max="16" width="19.140625" style="20" customWidth="1"/>
    <col min="17" max="17" width="15.7109375" style="20" customWidth="1"/>
    <col min="18" max="18" width="17.85546875" style="20" customWidth="1"/>
    <col min="19" max="19" width="14.28515625" style="20" customWidth="1"/>
    <col min="20" max="20" width="20" style="20" customWidth="1"/>
    <col min="21" max="21" width="14" style="26" customWidth="1"/>
    <col min="22" max="22" width="14.42578125" style="26" customWidth="1"/>
    <col min="23" max="23" width="43.85546875" style="20" bestFit="1" customWidth="1"/>
    <col min="24" max="24" width="13.85546875" style="20" bestFit="1" customWidth="1"/>
    <col min="25" max="25" width="16.7109375" style="20" bestFit="1" customWidth="1"/>
    <col min="26" max="26" width="16.5703125" style="20" bestFit="1" customWidth="1"/>
    <col min="27" max="16384" width="11.42578125" style="20"/>
  </cols>
  <sheetData>
    <row r="1" spans="1:26" ht="21.75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33.75" x14ac:dyDescent="0.25">
      <c r="A2" s="42" t="s">
        <v>1</v>
      </c>
      <c r="B2" s="43" t="s">
        <v>2</v>
      </c>
      <c r="C2" s="42" t="s">
        <v>3</v>
      </c>
      <c r="D2" s="43" t="s">
        <v>4</v>
      </c>
      <c r="E2" s="42" t="s">
        <v>5</v>
      </c>
      <c r="F2" s="43" t="s">
        <v>6</v>
      </c>
      <c r="G2" s="42" t="s">
        <v>7</v>
      </c>
      <c r="H2" s="42" t="s">
        <v>8</v>
      </c>
      <c r="I2" s="43" t="s">
        <v>9</v>
      </c>
      <c r="J2" s="42" t="s">
        <v>10</v>
      </c>
      <c r="K2" s="43" t="s">
        <v>11</v>
      </c>
      <c r="L2" s="42" t="s">
        <v>12</v>
      </c>
      <c r="M2" s="43" t="s">
        <v>126</v>
      </c>
      <c r="N2" s="42" t="s">
        <v>13</v>
      </c>
      <c r="O2" s="43" t="s">
        <v>14</v>
      </c>
      <c r="P2" s="42" t="s">
        <v>15</v>
      </c>
      <c r="Q2" s="42" t="s">
        <v>16</v>
      </c>
      <c r="R2" s="43" t="s">
        <v>17</v>
      </c>
      <c r="S2" s="42" t="s">
        <v>18</v>
      </c>
      <c r="T2" s="42" t="s">
        <v>19</v>
      </c>
      <c r="U2" s="44" t="s">
        <v>20</v>
      </c>
      <c r="V2" s="45" t="s">
        <v>21</v>
      </c>
      <c r="W2" s="43" t="s">
        <v>22</v>
      </c>
      <c r="X2" s="42" t="s">
        <v>23</v>
      </c>
      <c r="Y2" s="46" t="s">
        <v>24</v>
      </c>
      <c r="Z2" s="46" t="s">
        <v>25</v>
      </c>
    </row>
    <row r="3" spans="1:26" s="21" customFormat="1" x14ac:dyDescent="0.25">
      <c r="A3" s="47">
        <v>2023</v>
      </c>
      <c r="B3" s="48" t="s">
        <v>134</v>
      </c>
      <c r="C3" s="49" t="s">
        <v>26</v>
      </c>
      <c r="D3" s="49" t="s">
        <v>69</v>
      </c>
      <c r="E3" s="50" t="s">
        <v>70</v>
      </c>
      <c r="F3" s="50" t="s">
        <v>63</v>
      </c>
      <c r="G3" s="50" t="s">
        <v>71</v>
      </c>
      <c r="H3" s="50" t="s">
        <v>120</v>
      </c>
      <c r="I3" s="50" t="s">
        <v>65</v>
      </c>
      <c r="J3" s="47" t="s">
        <v>66</v>
      </c>
      <c r="K3" s="47" t="s">
        <v>67</v>
      </c>
      <c r="L3" s="51">
        <v>613361</v>
      </c>
      <c r="M3" s="51">
        <v>501853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52">
        <v>42278</v>
      </c>
      <c r="V3" s="52" t="s">
        <v>68</v>
      </c>
      <c r="W3" s="53" t="s">
        <v>104</v>
      </c>
      <c r="X3" s="47" t="s">
        <v>103</v>
      </c>
      <c r="Y3" s="47" t="s">
        <v>103</v>
      </c>
      <c r="Z3" s="47" t="s">
        <v>103</v>
      </c>
    </row>
    <row r="4" spans="1:26" s="21" customFormat="1" x14ac:dyDescent="0.25">
      <c r="A4" s="47">
        <v>2023</v>
      </c>
      <c r="B4" s="48" t="s">
        <v>134</v>
      </c>
      <c r="C4" s="49" t="s">
        <v>28</v>
      </c>
      <c r="D4" s="49" t="s">
        <v>29</v>
      </c>
      <c r="E4" s="50" t="s">
        <v>73</v>
      </c>
      <c r="F4" s="50" t="s">
        <v>63</v>
      </c>
      <c r="G4" s="50" t="s">
        <v>72</v>
      </c>
      <c r="H4" s="50" t="s">
        <v>120</v>
      </c>
      <c r="I4" s="50" t="s">
        <v>65</v>
      </c>
      <c r="J4" s="47" t="s">
        <v>66</v>
      </c>
      <c r="K4" s="47" t="s">
        <v>67</v>
      </c>
      <c r="L4" s="51">
        <v>607413</v>
      </c>
      <c r="M4" s="51">
        <v>564894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52">
        <v>42278</v>
      </c>
      <c r="V4" s="52" t="s">
        <v>68</v>
      </c>
      <c r="W4" s="53" t="s">
        <v>104</v>
      </c>
      <c r="X4" s="47" t="s">
        <v>103</v>
      </c>
      <c r="Y4" s="47" t="s">
        <v>103</v>
      </c>
      <c r="Z4" s="47" t="s">
        <v>103</v>
      </c>
    </row>
    <row r="5" spans="1:26" s="21" customFormat="1" x14ac:dyDescent="0.25">
      <c r="A5" s="47">
        <v>2023</v>
      </c>
      <c r="B5" s="48" t="s">
        <v>134</v>
      </c>
      <c r="C5" s="49" t="s">
        <v>30</v>
      </c>
      <c r="D5" s="49" t="s">
        <v>31</v>
      </c>
      <c r="E5" s="49" t="s">
        <v>74</v>
      </c>
      <c r="F5" s="50" t="s">
        <v>63</v>
      </c>
      <c r="G5" s="50" t="s">
        <v>77</v>
      </c>
      <c r="H5" s="50" t="s">
        <v>78</v>
      </c>
      <c r="I5" s="50" t="s">
        <v>65</v>
      </c>
      <c r="J5" s="47" t="s">
        <v>66</v>
      </c>
      <c r="K5" s="47" t="s">
        <v>67</v>
      </c>
      <c r="L5" s="51">
        <v>3155828</v>
      </c>
      <c r="M5" s="51">
        <v>2243096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68">
        <v>4.5</v>
      </c>
      <c r="T5" s="57">
        <v>109060</v>
      </c>
      <c r="U5" s="52">
        <v>42005</v>
      </c>
      <c r="V5" s="52" t="s">
        <v>68</v>
      </c>
      <c r="W5" s="53" t="s">
        <v>132</v>
      </c>
      <c r="X5" s="47" t="s">
        <v>103</v>
      </c>
      <c r="Y5" s="55">
        <v>10</v>
      </c>
      <c r="Z5" s="56">
        <v>43555</v>
      </c>
    </row>
    <row r="6" spans="1:26" s="21" customFormat="1" x14ac:dyDescent="0.25">
      <c r="A6" s="47">
        <v>2023</v>
      </c>
      <c r="B6" s="48" t="s">
        <v>134</v>
      </c>
      <c r="C6" s="49" t="s">
        <v>32</v>
      </c>
      <c r="D6" s="49" t="s">
        <v>33</v>
      </c>
      <c r="E6" s="50" t="s">
        <v>75</v>
      </c>
      <c r="F6" s="50" t="s">
        <v>63</v>
      </c>
      <c r="G6" s="50" t="s">
        <v>72</v>
      </c>
      <c r="H6" s="50" t="s">
        <v>127</v>
      </c>
      <c r="I6" s="50" t="s">
        <v>65</v>
      </c>
      <c r="J6" s="47" t="s">
        <v>66</v>
      </c>
      <c r="K6" s="47" t="s">
        <v>67</v>
      </c>
      <c r="L6" s="51">
        <v>926720</v>
      </c>
      <c r="M6" s="51">
        <v>694411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52">
        <v>42278</v>
      </c>
      <c r="V6" s="52" t="s">
        <v>68</v>
      </c>
      <c r="W6" s="53" t="s">
        <v>133</v>
      </c>
      <c r="X6" s="47" t="s">
        <v>103</v>
      </c>
      <c r="Y6" s="47" t="s">
        <v>103</v>
      </c>
      <c r="Z6" s="47" t="s">
        <v>103</v>
      </c>
    </row>
    <row r="7" spans="1:26" s="21" customFormat="1" x14ac:dyDescent="0.25">
      <c r="A7" s="47">
        <v>2023</v>
      </c>
      <c r="B7" s="48" t="s">
        <v>134</v>
      </c>
      <c r="C7" s="49" t="s">
        <v>34</v>
      </c>
      <c r="D7" s="49" t="s">
        <v>30</v>
      </c>
      <c r="E7" s="50" t="s">
        <v>76</v>
      </c>
      <c r="F7" s="50" t="s">
        <v>63</v>
      </c>
      <c r="G7" s="50" t="s">
        <v>72</v>
      </c>
      <c r="H7" s="50" t="s">
        <v>127</v>
      </c>
      <c r="I7" s="50" t="s">
        <v>65</v>
      </c>
      <c r="J7" s="47" t="s">
        <v>66</v>
      </c>
      <c r="K7" s="47" t="s">
        <v>67</v>
      </c>
      <c r="L7" s="51">
        <v>927228</v>
      </c>
      <c r="M7" s="62">
        <v>606124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52">
        <v>42278</v>
      </c>
      <c r="V7" s="52" t="s">
        <v>68</v>
      </c>
      <c r="W7" s="53" t="s">
        <v>104</v>
      </c>
      <c r="X7" s="47" t="s">
        <v>103</v>
      </c>
      <c r="Y7" s="47" t="s">
        <v>103</v>
      </c>
      <c r="Z7" s="47" t="s">
        <v>103</v>
      </c>
    </row>
    <row r="8" spans="1:26" s="21" customFormat="1" x14ac:dyDescent="0.25">
      <c r="A8" s="47">
        <v>2023</v>
      </c>
      <c r="B8" s="48" t="s">
        <v>134</v>
      </c>
      <c r="C8" s="49" t="s">
        <v>123</v>
      </c>
      <c r="D8" s="49" t="s">
        <v>124</v>
      </c>
      <c r="E8" s="50" t="s">
        <v>125</v>
      </c>
      <c r="F8" s="50" t="s">
        <v>63</v>
      </c>
      <c r="G8" s="50" t="s">
        <v>88</v>
      </c>
      <c r="H8" s="50" t="s">
        <v>78</v>
      </c>
      <c r="I8" s="50" t="s">
        <v>65</v>
      </c>
      <c r="J8" s="47" t="s">
        <v>66</v>
      </c>
      <c r="K8" s="47" t="s">
        <v>67</v>
      </c>
      <c r="L8" s="51">
        <v>3412056</v>
      </c>
      <c r="M8" s="51">
        <v>2731193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20</v>
      </c>
      <c r="T8" s="57">
        <v>468319</v>
      </c>
      <c r="U8" s="52">
        <v>44440</v>
      </c>
      <c r="V8" s="52" t="s">
        <v>68</v>
      </c>
      <c r="W8" s="53" t="s">
        <v>132</v>
      </c>
      <c r="X8" s="47" t="s">
        <v>103</v>
      </c>
      <c r="Y8" s="47">
        <v>10</v>
      </c>
      <c r="Z8" s="52">
        <v>44469</v>
      </c>
    </row>
    <row r="9" spans="1:26" s="60" customFormat="1" x14ac:dyDescent="0.25">
      <c r="A9" s="47">
        <v>2023</v>
      </c>
      <c r="B9" s="48" t="s">
        <v>134</v>
      </c>
      <c r="C9" s="49" t="s">
        <v>35</v>
      </c>
      <c r="D9" s="49" t="s">
        <v>36</v>
      </c>
      <c r="E9" s="50" t="s">
        <v>79</v>
      </c>
      <c r="F9" s="50" t="s">
        <v>63</v>
      </c>
      <c r="G9" s="50" t="s">
        <v>64</v>
      </c>
      <c r="H9" s="50" t="s">
        <v>120</v>
      </c>
      <c r="I9" s="50" t="s">
        <v>65</v>
      </c>
      <c r="J9" s="47" t="s">
        <v>66</v>
      </c>
      <c r="K9" s="47" t="s">
        <v>67</v>
      </c>
      <c r="L9" s="62">
        <v>609103</v>
      </c>
      <c r="M9" s="51">
        <v>502904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52">
        <v>42278</v>
      </c>
      <c r="V9" s="52" t="s">
        <v>68</v>
      </c>
      <c r="W9" s="53" t="s">
        <v>133</v>
      </c>
      <c r="X9" s="47" t="s">
        <v>103</v>
      </c>
      <c r="Y9" s="47" t="s">
        <v>103</v>
      </c>
      <c r="Z9" s="47" t="s">
        <v>103</v>
      </c>
    </row>
    <row r="10" spans="1:26" s="60" customFormat="1" x14ac:dyDescent="0.25">
      <c r="A10" s="47">
        <v>2023</v>
      </c>
      <c r="B10" s="48" t="s">
        <v>134</v>
      </c>
      <c r="C10" s="49" t="s">
        <v>37</v>
      </c>
      <c r="D10" s="49" t="s">
        <v>38</v>
      </c>
      <c r="E10" s="50" t="s">
        <v>80</v>
      </c>
      <c r="F10" s="50" t="s">
        <v>63</v>
      </c>
      <c r="G10" s="50" t="s">
        <v>71</v>
      </c>
      <c r="H10" s="50" t="s">
        <v>120</v>
      </c>
      <c r="I10" s="50" t="s">
        <v>65</v>
      </c>
      <c r="J10" s="47" t="s">
        <v>66</v>
      </c>
      <c r="K10" s="47" t="s">
        <v>67</v>
      </c>
      <c r="L10" s="61">
        <v>0</v>
      </c>
      <c r="M10" s="61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52">
        <v>43102</v>
      </c>
      <c r="V10" s="52" t="s">
        <v>68</v>
      </c>
      <c r="W10" s="50" t="s">
        <v>128</v>
      </c>
      <c r="X10" s="47" t="s">
        <v>103</v>
      </c>
      <c r="Y10" s="47" t="s">
        <v>103</v>
      </c>
      <c r="Z10" s="47" t="s">
        <v>103</v>
      </c>
    </row>
    <row r="11" spans="1:26" s="60" customFormat="1" x14ac:dyDescent="0.25">
      <c r="A11" s="47">
        <v>2023</v>
      </c>
      <c r="B11" s="48" t="s">
        <v>134</v>
      </c>
      <c r="C11" s="49" t="s">
        <v>69</v>
      </c>
      <c r="D11" s="49" t="s">
        <v>39</v>
      </c>
      <c r="E11" s="50" t="s">
        <v>40</v>
      </c>
      <c r="F11" s="50" t="s">
        <v>63</v>
      </c>
      <c r="G11" s="50" t="s">
        <v>72</v>
      </c>
      <c r="H11" s="50" t="s">
        <v>120</v>
      </c>
      <c r="I11" s="50" t="s">
        <v>65</v>
      </c>
      <c r="J11" s="47" t="s">
        <v>66</v>
      </c>
      <c r="K11" s="47" t="s">
        <v>67</v>
      </c>
      <c r="L11" s="61">
        <v>0</v>
      </c>
      <c r="M11" s="61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52">
        <v>42278</v>
      </c>
      <c r="V11" s="52" t="s">
        <v>68</v>
      </c>
      <c r="W11" s="50" t="s">
        <v>128</v>
      </c>
      <c r="X11" s="47" t="s">
        <v>103</v>
      </c>
      <c r="Y11" s="47" t="s">
        <v>103</v>
      </c>
      <c r="Z11" s="47" t="s">
        <v>103</v>
      </c>
    </row>
    <row r="12" spans="1:26" s="21" customFormat="1" x14ac:dyDescent="0.25">
      <c r="A12" s="47">
        <v>2023</v>
      </c>
      <c r="B12" s="48" t="s">
        <v>134</v>
      </c>
      <c r="C12" s="49" t="s">
        <v>69</v>
      </c>
      <c r="D12" s="49" t="s">
        <v>41</v>
      </c>
      <c r="E12" s="50" t="s">
        <v>81</v>
      </c>
      <c r="F12" s="50" t="s">
        <v>63</v>
      </c>
      <c r="G12" s="50" t="s">
        <v>64</v>
      </c>
      <c r="H12" s="50" t="s">
        <v>120</v>
      </c>
      <c r="I12" s="50" t="s">
        <v>65</v>
      </c>
      <c r="J12" s="47" t="s">
        <v>66</v>
      </c>
      <c r="K12" s="47" t="s">
        <v>67</v>
      </c>
      <c r="L12" s="51">
        <v>613361</v>
      </c>
      <c r="M12" s="51">
        <v>570426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52">
        <v>42278</v>
      </c>
      <c r="V12" s="52" t="s">
        <v>68</v>
      </c>
      <c r="W12" s="53" t="s">
        <v>104</v>
      </c>
      <c r="X12" s="47" t="s">
        <v>103</v>
      </c>
      <c r="Y12" s="47" t="s">
        <v>103</v>
      </c>
      <c r="Z12" s="47" t="s">
        <v>103</v>
      </c>
    </row>
    <row r="13" spans="1:26" s="21" customFormat="1" x14ac:dyDescent="0.25">
      <c r="A13" s="47">
        <v>2023</v>
      </c>
      <c r="B13" s="48" t="s">
        <v>134</v>
      </c>
      <c r="C13" s="49" t="s">
        <v>129</v>
      </c>
      <c r="D13" s="49" t="s">
        <v>130</v>
      </c>
      <c r="E13" s="50" t="s">
        <v>131</v>
      </c>
      <c r="F13" s="50" t="s">
        <v>63</v>
      </c>
      <c r="G13" s="50" t="s">
        <v>88</v>
      </c>
      <c r="H13" s="50" t="s">
        <v>78</v>
      </c>
      <c r="I13" s="50" t="s">
        <v>65</v>
      </c>
      <c r="J13" s="47" t="s">
        <v>66</v>
      </c>
      <c r="K13" s="47" t="s">
        <v>67</v>
      </c>
      <c r="L13" s="51">
        <v>3294977</v>
      </c>
      <c r="M13" s="51">
        <v>2642315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15</v>
      </c>
      <c r="T13" s="54">
        <v>351240</v>
      </c>
      <c r="U13" s="52">
        <v>44959</v>
      </c>
      <c r="V13" s="52">
        <v>45046</v>
      </c>
      <c r="W13" s="53" t="s">
        <v>132</v>
      </c>
      <c r="X13" s="47" t="s">
        <v>103</v>
      </c>
      <c r="Y13" s="47">
        <v>10</v>
      </c>
      <c r="Z13" s="52">
        <v>44988</v>
      </c>
    </row>
    <row r="14" spans="1:26" s="21" customFormat="1" x14ac:dyDescent="0.25">
      <c r="A14" s="47">
        <v>2023</v>
      </c>
      <c r="B14" s="48" t="s">
        <v>134</v>
      </c>
      <c r="C14" s="49" t="s">
        <v>82</v>
      </c>
      <c r="D14" s="49" t="s">
        <v>42</v>
      </c>
      <c r="E14" s="50" t="s">
        <v>83</v>
      </c>
      <c r="F14" s="50" t="s">
        <v>63</v>
      </c>
      <c r="G14" s="50" t="s">
        <v>71</v>
      </c>
      <c r="H14" s="50" t="s">
        <v>127</v>
      </c>
      <c r="I14" s="50" t="s">
        <v>65</v>
      </c>
      <c r="J14" s="47" t="s">
        <v>66</v>
      </c>
      <c r="K14" s="47" t="s">
        <v>67</v>
      </c>
      <c r="L14" s="51">
        <v>800000</v>
      </c>
      <c r="M14" s="51">
        <v>581092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52">
        <v>42278</v>
      </c>
      <c r="V14" s="52" t="s">
        <v>68</v>
      </c>
      <c r="W14" s="53" t="s">
        <v>104</v>
      </c>
      <c r="X14" s="47" t="s">
        <v>103</v>
      </c>
      <c r="Y14" s="47" t="s">
        <v>103</v>
      </c>
      <c r="Z14" s="47" t="s">
        <v>103</v>
      </c>
    </row>
    <row r="15" spans="1:26" s="21" customFormat="1" ht="15" customHeight="1" x14ac:dyDescent="0.25">
      <c r="A15" s="47">
        <v>2023</v>
      </c>
      <c r="B15" s="48" t="s">
        <v>134</v>
      </c>
      <c r="C15" s="49" t="s">
        <v>43</v>
      </c>
      <c r="D15" s="49" t="s">
        <v>44</v>
      </c>
      <c r="E15" s="50" t="s">
        <v>84</v>
      </c>
      <c r="F15" s="50" t="s">
        <v>63</v>
      </c>
      <c r="G15" s="50" t="s">
        <v>64</v>
      </c>
      <c r="H15" s="50" t="s">
        <v>120</v>
      </c>
      <c r="I15" s="50" t="s">
        <v>65</v>
      </c>
      <c r="J15" s="47" t="s">
        <v>66</v>
      </c>
      <c r="K15" s="47" t="s">
        <v>67</v>
      </c>
      <c r="L15" s="51">
        <v>607413</v>
      </c>
      <c r="M15" s="51">
        <v>493463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52">
        <v>42278</v>
      </c>
      <c r="V15" s="52" t="s">
        <v>68</v>
      </c>
      <c r="W15" s="53" t="s">
        <v>104</v>
      </c>
      <c r="X15" s="47" t="s">
        <v>103</v>
      </c>
      <c r="Y15" s="47" t="s">
        <v>103</v>
      </c>
      <c r="Z15" s="47" t="s">
        <v>103</v>
      </c>
    </row>
    <row r="16" spans="1:26" s="60" customFormat="1" x14ac:dyDescent="0.25">
      <c r="A16" s="47">
        <v>2023</v>
      </c>
      <c r="B16" s="48" t="s">
        <v>134</v>
      </c>
      <c r="C16" s="49" t="s">
        <v>45</v>
      </c>
      <c r="D16" s="49" t="s">
        <v>46</v>
      </c>
      <c r="E16" s="50" t="s">
        <v>85</v>
      </c>
      <c r="F16" s="50" t="s">
        <v>63</v>
      </c>
      <c r="G16" s="50" t="s">
        <v>72</v>
      </c>
      <c r="H16" s="50" t="s">
        <v>120</v>
      </c>
      <c r="I16" s="50" t="s">
        <v>65</v>
      </c>
      <c r="J16" s="47" t="s">
        <v>66</v>
      </c>
      <c r="K16" s="47" t="s">
        <v>67</v>
      </c>
      <c r="L16" s="51">
        <v>638311</v>
      </c>
      <c r="M16" s="51">
        <v>521466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52">
        <v>42278</v>
      </c>
      <c r="V16" s="52" t="s">
        <v>68</v>
      </c>
      <c r="W16" s="53" t="s">
        <v>133</v>
      </c>
      <c r="X16" s="47" t="s">
        <v>103</v>
      </c>
      <c r="Y16" s="47" t="s">
        <v>103</v>
      </c>
      <c r="Z16" s="47" t="s">
        <v>103</v>
      </c>
    </row>
    <row r="17" spans="1:26" s="64" customFormat="1" x14ac:dyDescent="0.25">
      <c r="A17" s="47">
        <v>2023</v>
      </c>
      <c r="B17" s="48" t="s">
        <v>134</v>
      </c>
      <c r="C17" s="49" t="s">
        <v>47</v>
      </c>
      <c r="D17" s="49" t="s">
        <v>48</v>
      </c>
      <c r="E17" s="49" t="s">
        <v>86</v>
      </c>
      <c r="F17" s="49" t="s">
        <v>63</v>
      </c>
      <c r="G17" s="49" t="s">
        <v>88</v>
      </c>
      <c r="H17" s="49" t="s">
        <v>78</v>
      </c>
      <c r="I17" s="49" t="s">
        <v>65</v>
      </c>
      <c r="J17" s="48" t="s">
        <v>66</v>
      </c>
      <c r="K17" s="48" t="s">
        <v>67</v>
      </c>
      <c r="L17" s="62">
        <v>3318392</v>
      </c>
      <c r="M17" s="62">
        <v>2622910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16</v>
      </c>
      <c r="T17" s="54">
        <v>374655</v>
      </c>
      <c r="U17" s="58">
        <v>43467</v>
      </c>
      <c r="V17" s="58" t="s">
        <v>68</v>
      </c>
      <c r="W17" s="53" t="s">
        <v>132</v>
      </c>
      <c r="X17" s="48" t="s">
        <v>103</v>
      </c>
      <c r="Y17" s="48">
        <v>10</v>
      </c>
      <c r="Z17" s="63">
        <v>43495</v>
      </c>
    </row>
    <row r="18" spans="1:26" s="21" customFormat="1" x14ac:dyDescent="0.25">
      <c r="A18" s="47">
        <v>2023</v>
      </c>
      <c r="B18" s="48" t="s">
        <v>134</v>
      </c>
      <c r="C18" s="49" t="s">
        <v>49</v>
      </c>
      <c r="D18" s="49" t="s">
        <v>50</v>
      </c>
      <c r="E18" s="50" t="s">
        <v>87</v>
      </c>
      <c r="F18" s="50" t="s">
        <v>63</v>
      </c>
      <c r="G18" s="50" t="s">
        <v>64</v>
      </c>
      <c r="H18" s="50" t="s">
        <v>120</v>
      </c>
      <c r="I18" s="50" t="s">
        <v>65</v>
      </c>
      <c r="J18" s="47" t="s">
        <v>66</v>
      </c>
      <c r="K18" s="47" t="s">
        <v>67</v>
      </c>
      <c r="L18" s="51">
        <v>704694</v>
      </c>
      <c r="M18" s="51">
        <v>651137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52">
        <v>42278</v>
      </c>
      <c r="V18" s="52" t="s">
        <v>68</v>
      </c>
      <c r="W18" s="53" t="s">
        <v>104</v>
      </c>
      <c r="X18" s="47" t="s">
        <v>103</v>
      </c>
      <c r="Y18" s="47" t="s">
        <v>103</v>
      </c>
      <c r="Z18" s="47" t="s">
        <v>103</v>
      </c>
    </row>
    <row r="19" spans="1:26" s="60" customFormat="1" x14ac:dyDescent="0.25">
      <c r="A19" s="47">
        <v>2023</v>
      </c>
      <c r="B19" s="48" t="s">
        <v>134</v>
      </c>
      <c r="C19" s="49" t="s">
        <v>52</v>
      </c>
      <c r="D19" s="49" t="s">
        <v>89</v>
      </c>
      <c r="E19" s="50" t="s">
        <v>90</v>
      </c>
      <c r="F19" s="50" t="s">
        <v>63</v>
      </c>
      <c r="G19" s="50" t="s">
        <v>72</v>
      </c>
      <c r="H19" s="50" t="s">
        <v>120</v>
      </c>
      <c r="I19" s="50" t="s">
        <v>65</v>
      </c>
      <c r="J19" s="47" t="s">
        <v>66</v>
      </c>
      <c r="K19" s="47" t="s">
        <v>67</v>
      </c>
      <c r="L19" s="51">
        <v>3947999</v>
      </c>
      <c r="M19" s="51">
        <v>3947999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52">
        <v>42278</v>
      </c>
      <c r="V19" s="52" t="s">
        <v>68</v>
      </c>
      <c r="W19" s="49" t="s">
        <v>136</v>
      </c>
      <c r="X19" s="47" t="s">
        <v>103</v>
      </c>
      <c r="Y19" s="47" t="s">
        <v>103</v>
      </c>
      <c r="Z19" s="47" t="s">
        <v>103</v>
      </c>
    </row>
    <row r="20" spans="1:26" s="21" customFormat="1" x14ac:dyDescent="0.25">
      <c r="A20" s="47">
        <v>2023</v>
      </c>
      <c r="B20" s="48" t="s">
        <v>134</v>
      </c>
      <c r="C20" s="49" t="s">
        <v>91</v>
      </c>
      <c r="D20" s="49" t="s">
        <v>92</v>
      </c>
      <c r="E20" s="49" t="s">
        <v>93</v>
      </c>
      <c r="F20" s="50" t="s">
        <v>63</v>
      </c>
      <c r="G20" s="50" t="s">
        <v>72</v>
      </c>
      <c r="H20" s="50" t="s">
        <v>120</v>
      </c>
      <c r="I20" s="50" t="s">
        <v>65</v>
      </c>
      <c r="J20" s="47" t="s">
        <v>66</v>
      </c>
      <c r="K20" s="47" t="s">
        <v>67</v>
      </c>
      <c r="L20" s="61">
        <v>0</v>
      </c>
      <c r="M20" s="61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52">
        <v>42278</v>
      </c>
      <c r="V20" s="52" t="s">
        <v>68</v>
      </c>
      <c r="W20" s="53" t="s">
        <v>128</v>
      </c>
      <c r="X20" s="47" t="s">
        <v>103</v>
      </c>
      <c r="Y20" s="47" t="s">
        <v>103</v>
      </c>
      <c r="Z20" s="47" t="s">
        <v>103</v>
      </c>
    </row>
    <row r="21" spans="1:26" s="60" customFormat="1" x14ac:dyDescent="0.25">
      <c r="A21" s="47">
        <v>2023</v>
      </c>
      <c r="B21" s="48" t="s">
        <v>134</v>
      </c>
      <c r="C21" s="49" t="s">
        <v>50</v>
      </c>
      <c r="D21" s="49" t="s">
        <v>53</v>
      </c>
      <c r="E21" s="50" t="s">
        <v>94</v>
      </c>
      <c r="F21" s="50" t="s">
        <v>63</v>
      </c>
      <c r="G21" s="50" t="s">
        <v>71</v>
      </c>
      <c r="H21" s="50" t="s">
        <v>120</v>
      </c>
      <c r="I21" s="50" t="s">
        <v>65</v>
      </c>
      <c r="J21" s="47" t="s">
        <v>66</v>
      </c>
      <c r="K21" s="47" t="s">
        <v>67</v>
      </c>
      <c r="L21" s="51">
        <v>675972</v>
      </c>
      <c r="M21" s="51">
        <v>501301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52">
        <v>42278</v>
      </c>
      <c r="V21" s="52" t="s">
        <v>68</v>
      </c>
      <c r="W21" s="50" t="s">
        <v>104</v>
      </c>
      <c r="X21" s="47" t="s">
        <v>103</v>
      </c>
      <c r="Y21" s="47" t="s">
        <v>103</v>
      </c>
      <c r="Z21" s="47" t="s">
        <v>103</v>
      </c>
    </row>
    <row r="22" spans="1:26" s="60" customFormat="1" x14ac:dyDescent="0.25">
      <c r="A22" s="47">
        <v>2023</v>
      </c>
      <c r="B22" s="48" t="s">
        <v>134</v>
      </c>
      <c r="C22" s="49" t="s">
        <v>95</v>
      </c>
      <c r="D22" s="49" t="s">
        <v>54</v>
      </c>
      <c r="E22" s="50" t="s">
        <v>96</v>
      </c>
      <c r="F22" s="50" t="s">
        <v>63</v>
      </c>
      <c r="G22" s="50" t="s">
        <v>64</v>
      </c>
      <c r="H22" s="50" t="s">
        <v>120</v>
      </c>
      <c r="I22" s="50" t="s">
        <v>65</v>
      </c>
      <c r="J22" s="47" t="s">
        <v>66</v>
      </c>
      <c r="K22" s="47" t="s">
        <v>67</v>
      </c>
      <c r="L22" s="51">
        <v>594150</v>
      </c>
      <c r="M22" s="51">
        <v>486133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52">
        <v>42278</v>
      </c>
      <c r="V22" s="52" t="s">
        <v>68</v>
      </c>
      <c r="W22" s="50" t="s">
        <v>137</v>
      </c>
      <c r="X22" s="47" t="s">
        <v>103</v>
      </c>
      <c r="Y22" s="47" t="s">
        <v>103</v>
      </c>
      <c r="Z22" s="47" t="s">
        <v>103</v>
      </c>
    </row>
    <row r="23" spans="1:26" s="60" customFormat="1" x14ac:dyDescent="0.25">
      <c r="A23" s="47">
        <v>2023</v>
      </c>
      <c r="B23" s="48" t="s">
        <v>134</v>
      </c>
      <c r="C23" s="49" t="s">
        <v>55</v>
      </c>
      <c r="D23" s="49" t="s">
        <v>56</v>
      </c>
      <c r="E23" s="50" t="s">
        <v>97</v>
      </c>
      <c r="F23" s="50" t="s">
        <v>63</v>
      </c>
      <c r="G23" s="50" t="s">
        <v>64</v>
      </c>
      <c r="H23" s="50" t="s">
        <v>120</v>
      </c>
      <c r="I23" s="50" t="s">
        <v>65</v>
      </c>
      <c r="J23" s="47" t="s">
        <v>66</v>
      </c>
      <c r="K23" s="47" t="s">
        <v>67</v>
      </c>
      <c r="L23" s="51">
        <v>112000</v>
      </c>
      <c r="M23" s="51">
        <v>104160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52">
        <v>42278</v>
      </c>
      <c r="V23" s="52" t="s">
        <v>68</v>
      </c>
      <c r="W23" s="49" t="s">
        <v>138</v>
      </c>
      <c r="X23" s="47" t="s">
        <v>103</v>
      </c>
      <c r="Y23" s="47" t="s">
        <v>103</v>
      </c>
      <c r="Z23" s="47" t="s">
        <v>103</v>
      </c>
    </row>
    <row r="24" spans="1:26" s="21" customFormat="1" x14ac:dyDescent="0.25">
      <c r="A24" s="47">
        <v>2023</v>
      </c>
      <c r="B24" s="48" t="s">
        <v>134</v>
      </c>
      <c r="C24" s="49" t="s">
        <v>57</v>
      </c>
      <c r="D24" s="49" t="s">
        <v>58</v>
      </c>
      <c r="E24" s="50" t="s">
        <v>98</v>
      </c>
      <c r="F24" s="50" t="s">
        <v>63</v>
      </c>
      <c r="G24" s="50" t="s">
        <v>71</v>
      </c>
      <c r="H24" s="50" t="s">
        <v>120</v>
      </c>
      <c r="I24" s="50" t="s">
        <v>65</v>
      </c>
      <c r="J24" s="47" t="s">
        <v>66</v>
      </c>
      <c r="K24" s="47" t="s">
        <v>67</v>
      </c>
      <c r="L24" s="51">
        <v>615394</v>
      </c>
      <c r="M24" s="51">
        <v>572316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52">
        <v>42278</v>
      </c>
      <c r="V24" s="52" t="s">
        <v>68</v>
      </c>
      <c r="W24" s="53" t="s">
        <v>104</v>
      </c>
      <c r="X24" s="47" t="s">
        <v>103</v>
      </c>
      <c r="Y24" s="47" t="s">
        <v>103</v>
      </c>
      <c r="Z24" s="47" t="s">
        <v>103</v>
      </c>
    </row>
    <row r="25" spans="1:26" s="60" customFormat="1" x14ac:dyDescent="0.25">
      <c r="A25" s="47">
        <v>2023</v>
      </c>
      <c r="B25" s="48" t="s">
        <v>134</v>
      </c>
      <c r="C25" s="49" t="s">
        <v>51</v>
      </c>
      <c r="D25" s="49" t="s">
        <v>27</v>
      </c>
      <c r="E25" s="50" t="s">
        <v>99</v>
      </c>
      <c r="F25" s="50" t="s">
        <v>63</v>
      </c>
      <c r="G25" s="50" t="s">
        <v>64</v>
      </c>
      <c r="H25" s="50" t="s">
        <v>120</v>
      </c>
      <c r="I25" s="50" t="s">
        <v>65</v>
      </c>
      <c r="J25" s="47" t="s">
        <v>66</v>
      </c>
      <c r="K25" s="47" t="s">
        <v>67</v>
      </c>
      <c r="L25" s="51">
        <v>597425</v>
      </c>
      <c r="M25" s="51">
        <v>495617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52">
        <v>43115</v>
      </c>
      <c r="V25" s="52" t="s">
        <v>68</v>
      </c>
      <c r="W25" s="53" t="s">
        <v>133</v>
      </c>
      <c r="X25" s="47" t="s">
        <v>103</v>
      </c>
      <c r="Y25" s="47" t="s">
        <v>103</v>
      </c>
      <c r="Z25" s="47" t="s">
        <v>103</v>
      </c>
    </row>
    <row r="26" spans="1:26" s="21" customFormat="1" x14ac:dyDescent="0.25">
      <c r="A26" s="47">
        <v>2023</v>
      </c>
      <c r="B26" s="48" t="s">
        <v>134</v>
      </c>
      <c r="C26" s="49" t="s">
        <v>59</v>
      </c>
      <c r="D26" s="49" t="s">
        <v>100</v>
      </c>
      <c r="E26" s="50" t="s">
        <v>60</v>
      </c>
      <c r="F26" s="50" t="s">
        <v>63</v>
      </c>
      <c r="G26" s="50" t="s">
        <v>71</v>
      </c>
      <c r="H26" s="50" t="s">
        <v>120</v>
      </c>
      <c r="I26" s="50" t="s">
        <v>65</v>
      </c>
      <c r="J26" s="47" t="s">
        <v>66</v>
      </c>
      <c r="K26" s="47" t="s">
        <v>67</v>
      </c>
      <c r="L26" s="51">
        <v>627869</v>
      </c>
      <c r="M26" s="51">
        <v>515991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52">
        <v>42278</v>
      </c>
      <c r="V26" s="52" t="s">
        <v>68</v>
      </c>
      <c r="W26" s="53" t="s">
        <v>133</v>
      </c>
      <c r="X26" s="47" t="s">
        <v>103</v>
      </c>
      <c r="Y26" s="47" t="s">
        <v>103</v>
      </c>
      <c r="Z26" s="47" t="s">
        <v>103</v>
      </c>
    </row>
    <row r="27" spans="1:26" s="21" customFormat="1" x14ac:dyDescent="0.25">
      <c r="A27" s="47">
        <v>2023</v>
      </c>
      <c r="B27" s="48" t="s">
        <v>134</v>
      </c>
      <c r="C27" s="49" t="s">
        <v>62</v>
      </c>
      <c r="D27" s="49" t="s">
        <v>61</v>
      </c>
      <c r="E27" s="50" t="s">
        <v>101</v>
      </c>
      <c r="F27" s="50" t="s">
        <v>63</v>
      </c>
      <c r="G27" s="50" t="s">
        <v>72</v>
      </c>
      <c r="H27" s="50" t="s">
        <v>120</v>
      </c>
      <c r="I27" s="50" t="s">
        <v>65</v>
      </c>
      <c r="J27" s="47" t="s">
        <v>66</v>
      </c>
      <c r="K27" s="47" t="s">
        <v>67</v>
      </c>
      <c r="L27" s="51">
        <v>615394</v>
      </c>
      <c r="M27" s="51">
        <v>503516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52">
        <v>42278</v>
      </c>
      <c r="V27" s="52" t="s">
        <v>68</v>
      </c>
      <c r="W27" s="53" t="s">
        <v>104</v>
      </c>
      <c r="X27" s="47" t="s">
        <v>103</v>
      </c>
      <c r="Y27" s="47" t="s">
        <v>103</v>
      </c>
      <c r="Z27" s="47" t="s">
        <v>103</v>
      </c>
    </row>
    <row r="28" spans="1:26" ht="18.75" x14ac:dyDescent="0.3">
      <c r="E28" s="22"/>
      <c r="H28" s="23">
        <f>COUNTA(H3:H27)</f>
        <v>25</v>
      </c>
      <c r="I28" s="24"/>
      <c r="J28" s="24"/>
      <c r="K28" s="24"/>
      <c r="L28" s="25"/>
      <c r="M28" s="25"/>
    </row>
    <row r="29" spans="1:26" x14ac:dyDescent="0.25">
      <c r="E29" s="22"/>
      <c r="L29" s="27"/>
      <c r="M29" s="27"/>
    </row>
    <row r="30" spans="1:26" ht="31.5" x14ac:dyDescent="0.5">
      <c r="E30" s="67"/>
      <c r="L30" s="28"/>
      <c r="M30" s="28"/>
    </row>
    <row r="31" spans="1:26" x14ac:dyDescent="0.25">
      <c r="E31" s="22"/>
    </row>
    <row r="32" spans="1:26" ht="15" customHeight="1" x14ac:dyDescent="0.25"/>
    <row r="33" spans="4:20" ht="15" customHeight="1" x14ac:dyDescent="0.25">
      <c r="D33" s="29"/>
      <c r="E33" s="29"/>
      <c r="T33" s="30"/>
    </row>
    <row r="34" spans="4:20" ht="15" customHeight="1" x14ac:dyDescent="0.25">
      <c r="D34" s="31"/>
      <c r="E34" s="31"/>
    </row>
    <row r="35" spans="4:20" ht="18" customHeight="1" x14ac:dyDescent="0.25">
      <c r="D35" s="32"/>
      <c r="E35" s="32"/>
    </row>
    <row r="36" spans="4:20" ht="15" customHeight="1" x14ac:dyDescent="0.25">
      <c r="D36" s="32"/>
      <c r="E36" s="32"/>
      <c r="T36" s="30"/>
    </row>
    <row r="37" spans="4:20" ht="15" customHeight="1" x14ac:dyDescent="0.25">
      <c r="D37" s="32"/>
      <c r="E37" s="32"/>
    </row>
    <row r="38" spans="4:20" ht="15" customHeight="1" x14ac:dyDescent="0.25">
      <c r="D38" s="33"/>
      <c r="E38" s="33"/>
    </row>
    <row r="39" spans="4:20" ht="15" customHeight="1" x14ac:dyDescent="0.25">
      <c r="T39" s="30"/>
    </row>
    <row r="40" spans="4:20" ht="15" customHeight="1" x14ac:dyDescent="0.25"/>
  </sheetData>
  <sheetProtection autoFilter="0"/>
  <autoFilter ref="A2:Z27"/>
  <mergeCells count="1">
    <mergeCell ref="A1:Z1"/>
  </mergeCells>
  <pageMargins left="1.1811023622047245" right="0" top="0.74803149606299213" bottom="0.74803149606299213" header="0.31496062992125984" footer="0.31496062992125984"/>
  <pageSetup paperSize="5" scale="34" fitToHeight="0" orientation="landscape" r:id="rId1"/>
  <headerFooter>
    <oddHeader>&amp;L&amp;G&amp;CLEY 20.285
TRANSPARENCIA ACTIVA&amp;RPágina &amp;P de &amp;N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17"/>
  <sheetViews>
    <sheetView workbookViewId="0"/>
  </sheetViews>
  <sheetFormatPr baseColWidth="10" defaultRowHeight="15" x14ac:dyDescent="0.25"/>
  <cols>
    <col min="5" max="5" width="15.42578125" bestFit="1" customWidth="1"/>
    <col min="6" max="7" width="11.5703125" bestFit="1" customWidth="1"/>
    <col min="8" max="8" width="10.28515625" bestFit="1" customWidth="1"/>
    <col min="10" max="10" width="11.28515625" customWidth="1"/>
    <col min="11" max="11" width="33.5703125" bestFit="1" customWidth="1"/>
  </cols>
  <sheetData>
    <row r="5" spans="3:12" ht="30.75" thickBot="1" x14ac:dyDescent="0.3">
      <c r="C5" s="1"/>
      <c r="D5" s="1"/>
      <c r="E5" s="1"/>
      <c r="F5" s="39" t="s">
        <v>110</v>
      </c>
      <c r="G5" s="39" t="s">
        <v>114</v>
      </c>
      <c r="H5" s="39" t="s">
        <v>107</v>
      </c>
      <c r="I5" s="1"/>
      <c r="J5" s="81" t="s">
        <v>118</v>
      </c>
      <c r="K5" s="81"/>
      <c r="L5" s="81"/>
    </row>
    <row r="6" spans="3:12" x14ac:dyDescent="0.25">
      <c r="C6" s="75" t="s">
        <v>108</v>
      </c>
      <c r="D6" s="2"/>
      <c r="E6" s="3" t="s">
        <v>111</v>
      </c>
      <c r="F6" s="4">
        <f>Planilla!L3+Planilla!L4+Planilla!L6+Planilla!L7+Planilla!L9+Planilla!L10+Planilla!L11+Planilla!L12+Planilla!L14+Planilla!L15+Planilla!L16+Planilla!L18+Planilla!L19+Planilla!L20+Planilla!L21+Planilla!L22+Planilla!L23+Planilla!L24+Planilla!L25+Planilla!L26+Planilla!L27</f>
        <v>14833807</v>
      </c>
      <c r="G6" s="4">
        <f>Planilla!M3+Planilla!M4+Planilla!M6+Planilla!M7+Planilla!M9+Planilla!M10+Planilla!M11+Planilla!M12+Planilla!M14+Planilla!M15+Planilla!M16+Planilla!M18+Planilla!M19+Planilla!M20+Planilla!M21+Planilla!M22+Planilla!M23+Planilla!M24+Planilla!M25+Planilla!M26+Planilla!M27</f>
        <v>12814803</v>
      </c>
      <c r="H6" s="78">
        <v>21</v>
      </c>
      <c r="I6" s="40"/>
      <c r="J6" s="69"/>
      <c r="K6" s="3" t="s">
        <v>120</v>
      </c>
      <c r="L6" s="34">
        <v>18</v>
      </c>
    </row>
    <row r="7" spans="3:12" ht="15.75" thickBot="1" x14ac:dyDescent="0.3">
      <c r="C7" s="76"/>
      <c r="D7" s="5"/>
      <c r="E7" s="6" t="s">
        <v>105</v>
      </c>
      <c r="F7" s="18">
        <v>14833807</v>
      </c>
      <c r="G7" s="19">
        <v>12814803</v>
      </c>
      <c r="H7" s="79"/>
      <c r="I7" s="1"/>
      <c r="J7" s="70"/>
      <c r="K7" s="71" t="s">
        <v>135</v>
      </c>
      <c r="L7" s="72">
        <v>3</v>
      </c>
    </row>
    <row r="8" spans="3:12" ht="15.75" thickBot="1" x14ac:dyDescent="0.3">
      <c r="C8" s="77"/>
      <c r="D8" s="7"/>
      <c r="E8" s="8" t="s">
        <v>106</v>
      </c>
      <c r="F8" s="9">
        <f>F6-F7</f>
        <v>0</v>
      </c>
      <c r="G8" s="10">
        <f>G6-G7</f>
        <v>0</v>
      </c>
      <c r="H8" s="80"/>
      <c r="I8" s="1"/>
      <c r="J8" s="36"/>
      <c r="K8" s="37" t="s">
        <v>78</v>
      </c>
      <c r="L8" s="38">
        <v>4</v>
      </c>
    </row>
    <row r="9" spans="3:12" x14ac:dyDescent="0.25">
      <c r="C9" s="75" t="s">
        <v>109</v>
      </c>
      <c r="D9" s="2"/>
      <c r="E9" s="3" t="s">
        <v>112</v>
      </c>
      <c r="F9" s="4">
        <f>Planilla!L5+Planilla!L8+Planilla!L13+Planilla!L17</f>
        <v>13181253</v>
      </c>
      <c r="G9" s="4">
        <f>Planilla!M5+Planilla!M8+Planilla!M13+Planilla!M17</f>
        <v>10239514</v>
      </c>
      <c r="H9" s="78">
        <v>4</v>
      </c>
      <c r="I9" s="1"/>
      <c r="J9" s="2"/>
      <c r="K9" s="3" t="s">
        <v>121</v>
      </c>
      <c r="L9" s="34">
        <v>0</v>
      </c>
    </row>
    <row r="10" spans="3:12" x14ac:dyDescent="0.25">
      <c r="C10" s="76"/>
      <c r="D10" s="5"/>
      <c r="E10" s="6" t="s">
        <v>105</v>
      </c>
      <c r="F10" s="18">
        <v>13181253</v>
      </c>
      <c r="G10" s="19">
        <v>10239514</v>
      </c>
      <c r="H10" s="79"/>
      <c r="I10" s="1"/>
      <c r="J10" s="5"/>
      <c r="K10" s="6" t="s">
        <v>122</v>
      </c>
      <c r="L10" s="59">
        <v>0</v>
      </c>
    </row>
    <row r="11" spans="3:12" ht="15.75" thickBot="1" x14ac:dyDescent="0.3">
      <c r="C11" s="77"/>
      <c r="D11" s="7"/>
      <c r="E11" s="8" t="s">
        <v>106</v>
      </c>
      <c r="F11" s="9">
        <f>F9-F10</f>
        <v>0</v>
      </c>
      <c r="G11" s="10">
        <f>G9-G10</f>
        <v>0</v>
      </c>
      <c r="H11" s="80"/>
      <c r="I11" s="1"/>
      <c r="J11" s="7"/>
      <c r="K11" s="8" t="s">
        <v>119</v>
      </c>
      <c r="L11" s="35">
        <v>0</v>
      </c>
    </row>
    <row r="12" spans="3:12" x14ac:dyDescent="0.25">
      <c r="C12" s="75" t="s">
        <v>102</v>
      </c>
      <c r="D12" s="2"/>
      <c r="E12" s="13" t="s">
        <v>113</v>
      </c>
      <c r="F12" s="65">
        <v>0</v>
      </c>
      <c r="G12" s="66">
        <v>0</v>
      </c>
      <c r="H12" s="78">
        <v>0</v>
      </c>
      <c r="I12" s="1"/>
      <c r="J12" s="1"/>
      <c r="K12" s="11" t="s">
        <v>117</v>
      </c>
      <c r="L12" s="12">
        <f>SUM(L6:L11)</f>
        <v>25</v>
      </c>
    </row>
    <row r="13" spans="3:12" x14ac:dyDescent="0.25">
      <c r="C13" s="76"/>
      <c r="D13" s="5"/>
      <c r="E13" s="6" t="s">
        <v>105</v>
      </c>
      <c r="F13" s="18">
        <v>0</v>
      </c>
      <c r="G13" s="19">
        <v>0</v>
      </c>
      <c r="H13" s="79"/>
      <c r="I13" s="1"/>
      <c r="J13" s="1"/>
      <c r="K13" s="1"/>
      <c r="L13" s="1"/>
    </row>
    <row r="14" spans="3:12" ht="15.75" thickBot="1" x14ac:dyDescent="0.3">
      <c r="C14" s="77"/>
      <c r="D14" s="7"/>
      <c r="E14" s="8" t="s">
        <v>106</v>
      </c>
      <c r="F14" s="9">
        <f>F12-F13</f>
        <v>0</v>
      </c>
      <c r="G14" s="10">
        <f>G12-G13</f>
        <v>0</v>
      </c>
      <c r="H14" s="80"/>
      <c r="I14" s="1"/>
      <c r="J14" s="1"/>
      <c r="K14" s="1"/>
      <c r="L14" s="1"/>
    </row>
    <row r="15" spans="3:12" x14ac:dyDescent="0.25">
      <c r="C15" s="1"/>
      <c r="D15" s="1"/>
      <c r="E15" s="11" t="s">
        <v>115</v>
      </c>
      <c r="F15" s="14">
        <f>F6+F9+F12</f>
        <v>28015060</v>
      </c>
      <c r="G15" s="14">
        <f>G6+G9+G12</f>
        <v>23054317</v>
      </c>
      <c r="H15" s="12">
        <f>SUM(H6:H14)</f>
        <v>25</v>
      </c>
      <c r="I15" s="1"/>
      <c r="J15" s="1"/>
      <c r="K15" s="1"/>
      <c r="L15" s="1"/>
    </row>
    <row r="16" spans="3:12" x14ac:dyDescent="0.25">
      <c r="C16" s="1"/>
      <c r="D16" s="1"/>
      <c r="E16" s="15" t="s">
        <v>116</v>
      </c>
      <c r="F16" s="16">
        <f>F15-Planilla!L28</f>
        <v>28015060</v>
      </c>
      <c r="G16" s="16">
        <f>G15-Planilla!M28</f>
        <v>23054317</v>
      </c>
      <c r="H16" s="17">
        <f>H15-Planilla!H28</f>
        <v>0</v>
      </c>
      <c r="I16" s="41"/>
      <c r="J16" s="1"/>
      <c r="K16" s="1"/>
      <c r="L16" s="1"/>
    </row>
    <row r="17" spans="10:12" x14ac:dyDescent="0.25">
      <c r="J17" s="1"/>
      <c r="K17" s="1"/>
      <c r="L17" s="1"/>
    </row>
  </sheetData>
  <mergeCells count="7">
    <mergeCell ref="C12:C14"/>
    <mergeCell ref="H12:H14"/>
    <mergeCell ref="J5:L5"/>
    <mergeCell ref="C6:C8"/>
    <mergeCell ref="H6:H8"/>
    <mergeCell ref="C9:C11"/>
    <mergeCell ref="H9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Resumen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Fuentes Herrera</dc:creator>
  <cp:lastModifiedBy>karina marambio</cp:lastModifiedBy>
  <cp:lastPrinted>2020-11-18T14:42:36Z</cp:lastPrinted>
  <dcterms:created xsi:type="dcterms:W3CDTF">2019-06-06T19:46:34Z</dcterms:created>
  <dcterms:modified xsi:type="dcterms:W3CDTF">2023-06-20T15:57:52Z</dcterms:modified>
</cp:coreProperties>
</file>