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luis.jimenez\Desktop\TRANSPARENCIA MUNICIPAL\03.-MARZO 2019\PLANTA\"/>
    </mc:Choice>
  </mc:AlternateContent>
  <bookViews>
    <workbookView xWindow="0" yWindow="0" windowWidth="29010" windowHeight="12600"/>
  </bookViews>
  <sheets>
    <sheet name="PLANTA" sheetId="1" r:id="rId1"/>
  </sheets>
  <externalReferences>
    <externalReference r:id="rId2"/>
  </externalReferences>
  <definedNames>
    <definedName name="_xlnm._FilterDatabase" localSheetId="0" hidden="1">PLANTA!$A$1:$AA$265</definedName>
    <definedName name="Tabla_HE_2016">'[1]TABLA REMU HE'!$C$8:$E$27</definedName>
  </definedNames>
  <calcPr calcId="152511"/>
</workbook>
</file>

<file path=xl/calcChain.xml><?xml version="1.0" encoding="utf-8"?>
<calcChain xmlns="http://schemas.openxmlformats.org/spreadsheetml/2006/main">
  <c r="P44" i="1" l="1"/>
  <c r="O44" i="1"/>
  <c r="T2" i="1"/>
  <c r="S2" i="1"/>
  <c r="P2" i="1"/>
  <c r="O2" i="1"/>
  <c r="N247" i="1"/>
  <c r="M247" i="1"/>
  <c r="N212" i="1"/>
  <c r="M212" i="1"/>
  <c r="N207" i="1"/>
  <c r="M207" i="1"/>
  <c r="N196" i="1"/>
  <c r="M196" i="1"/>
  <c r="N182" i="1"/>
  <c r="M182" i="1"/>
  <c r="N168" i="1"/>
  <c r="M168" i="1"/>
  <c r="N158" i="1"/>
  <c r="M158" i="1"/>
  <c r="N114" i="1"/>
  <c r="M114" i="1"/>
  <c r="N108" i="1"/>
  <c r="M108" i="1"/>
  <c r="N106" i="1"/>
  <c r="M106" i="1"/>
  <c r="N105" i="1"/>
  <c r="M105" i="1"/>
  <c r="N98" i="1"/>
  <c r="M98" i="1"/>
  <c r="N71" i="1"/>
  <c r="M71" i="1"/>
  <c r="N69" i="1"/>
  <c r="M69" i="1"/>
  <c r="N49" i="1"/>
  <c r="M49" i="1"/>
</calcChain>
</file>

<file path=xl/sharedStrings.xml><?xml version="1.0" encoding="utf-8"?>
<sst xmlns="http://schemas.openxmlformats.org/spreadsheetml/2006/main" count="3983" uniqueCount="937">
  <si>
    <t>Estamento</t>
  </si>
  <si>
    <t>Nombres</t>
  </si>
  <si>
    <t>Grado EUS</t>
  </si>
  <si>
    <t>Región</t>
  </si>
  <si>
    <t>Observaciones</t>
  </si>
  <si>
    <t>Viaticos</t>
  </si>
  <si>
    <t>Año</t>
  </si>
  <si>
    <t>Mes</t>
  </si>
  <si>
    <t>(1)</t>
  </si>
  <si>
    <t>PESOS</t>
  </si>
  <si>
    <t>ALCALDE</t>
  </si>
  <si>
    <t>AUXILIAR</t>
  </si>
  <si>
    <t>ADMINISTRATIVO</t>
  </si>
  <si>
    <t>ACOSTA</t>
  </si>
  <si>
    <t>GRADO 13</t>
  </si>
  <si>
    <t>LICENCIA ENSEÑANZA MEDIA</t>
  </si>
  <si>
    <t>Región Metropolitana</t>
  </si>
  <si>
    <t>Sin observaciones</t>
  </si>
  <si>
    <t>PROFESIONALES</t>
  </si>
  <si>
    <t>CARRASCO</t>
  </si>
  <si>
    <t>GRADO 9</t>
  </si>
  <si>
    <t>POBLETE</t>
  </si>
  <si>
    <t>GRADO 10</t>
  </si>
  <si>
    <t>ARQUITECTO</t>
  </si>
  <si>
    <t>ARAYA</t>
  </si>
  <si>
    <t>GRADO 14</t>
  </si>
  <si>
    <t>LICENCIA DE EDUCACION GENERAL BASICA</t>
  </si>
  <si>
    <t>FUNCIONES OPERATIVAS DEPTO EMERGENCIA</t>
  </si>
  <si>
    <t>MATURANA</t>
  </si>
  <si>
    <t>GRADO 18</t>
  </si>
  <si>
    <t>MAYORDOMO</t>
  </si>
  <si>
    <t>SEPULVEDA</t>
  </si>
  <si>
    <t>INSPECTOR MUNICIPAL</t>
  </si>
  <si>
    <t>GALVEZ</t>
  </si>
  <si>
    <t>ABOGADO</t>
  </si>
  <si>
    <t>ASTORGA</t>
  </si>
  <si>
    <t>GRADO 17</t>
  </si>
  <si>
    <t>ASTUDILLO</t>
  </si>
  <si>
    <t>VENEGAS</t>
  </si>
  <si>
    <t>CAJERO (A)</t>
  </si>
  <si>
    <t>TECNICO</t>
  </si>
  <si>
    <t>BERRIOS</t>
  </si>
  <si>
    <t>PASTEN</t>
  </si>
  <si>
    <t>SILVA</t>
  </si>
  <si>
    <t>ROMINA ANDREA</t>
  </si>
  <si>
    <t>ARQUITECTO REVISOR</t>
  </si>
  <si>
    <t>TECNICO JURIDICO</t>
  </si>
  <si>
    <t>BRAVO</t>
  </si>
  <si>
    <t>GODOY</t>
  </si>
  <si>
    <t>GRADO 16</t>
  </si>
  <si>
    <t>BUNSTER</t>
  </si>
  <si>
    <t>AGÜERO</t>
  </si>
  <si>
    <t>MARIA DEL PILAR</t>
  </si>
  <si>
    <t>ASISTENTE SOCIAL</t>
  </si>
  <si>
    <t>ENCARGADA OFICINA DE LA MUJER</t>
  </si>
  <si>
    <t>GRADO 12</t>
  </si>
  <si>
    <t>CACERES</t>
  </si>
  <si>
    <t>CANALES</t>
  </si>
  <si>
    <t>ACTUARIA 2º JUZGADO POLICIA LOCAL</t>
  </si>
  <si>
    <t>CALDERON</t>
  </si>
  <si>
    <t>LOPEZ</t>
  </si>
  <si>
    <t>CAMPOS</t>
  </si>
  <si>
    <t>ABOGADO ASESORIA JURIDICA</t>
  </si>
  <si>
    <t>SECRETARIA</t>
  </si>
  <si>
    <t>MUÑOZ</t>
  </si>
  <si>
    <t>GRADO 6</t>
  </si>
  <si>
    <t>CASTRO</t>
  </si>
  <si>
    <t>GRADO 5</t>
  </si>
  <si>
    <t>CONTADOR AUDITOR</t>
  </si>
  <si>
    <t>CATALAN</t>
  </si>
  <si>
    <t>CONTRERAS</t>
  </si>
  <si>
    <t>GONZALEZ</t>
  </si>
  <si>
    <t>CONSTRUCTOR CIVIL</t>
  </si>
  <si>
    <t>CORDOVA</t>
  </si>
  <si>
    <t>FUENTES</t>
  </si>
  <si>
    <t>CORTES</t>
  </si>
  <si>
    <t>MOYA</t>
  </si>
  <si>
    <t>TÉCNICO EN MECÁNICA AUTOMOTRIZ</t>
  </si>
  <si>
    <t>MARTINEZ</t>
  </si>
  <si>
    <t>VALENZUELA</t>
  </si>
  <si>
    <t>DERPICH</t>
  </si>
  <si>
    <t>JOSE LUIS</t>
  </si>
  <si>
    <t>DIAZ</t>
  </si>
  <si>
    <t>GARRIDO</t>
  </si>
  <si>
    <t>JUAN CARLOS</t>
  </si>
  <si>
    <t>CAROLINA ALEJANDRA</t>
  </si>
  <si>
    <t>SALAZAR</t>
  </si>
  <si>
    <t>FUNCIONES ADMINISTRATIVAS DOM</t>
  </si>
  <si>
    <t>ESCOBEDO</t>
  </si>
  <si>
    <t>FARIAS</t>
  </si>
  <si>
    <t>FERNANDOIS</t>
  </si>
  <si>
    <t>CLAUDIA ANDREA</t>
  </si>
  <si>
    <t>PROFESIONAL DEPTO URBANISMO</t>
  </si>
  <si>
    <t>FIGUEROA</t>
  </si>
  <si>
    <t>ADMINISTRADOR PUBLICO</t>
  </si>
  <si>
    <t>FLORES</t>
  </si>
  <si>
    <t>GAETE</t>
  </si>
  <si>
    <t>SANCHEZ</t>
  </si>
  <si>
    <t>ORDOÑEZ</t>
  </si>
  <si>
    <t>ALVAREZ</t>
  </si>
  <si>
    <t>GARCIA</t>
  </si>
  <si>
    <t>NUÑEZ</t>
  </si>
  <si>
    <t>SANTIS</t>
  </si>
  <si>
    <t>GUTIERREZ</t>
  </si>
  <si>
    <t>LICENCIA DE ENSEÑANZA MEDIA</t>
  </si>
  <si>
    <t>HENRIQUEZ</t>
  </si>
  <si>
    <t>JIMENEZ</t>
  </si>
  <si>
    <t>MULLER</t>
  </si>
  <si>
    <t>ORTEGA</t>
  </si>
  <si>
    <t>CONTADOR</t>
  </si>
  <si>
    <t>FUNCIONES ADMINISTRATIVAS DEPTO RENTAS Y ACT LUCRATIVAS</t>
  </si>
  <si>
    <t>LOYOLA</t>
  </si>
  <si>
    <t>FUNCIONES ADMINISTRATIVAS DEPTO TESORERIA</t>
  </si>
  <si>
    <t>LEON</t>
  </si>
  <si>
    <t>TÉCNICO EN ADMINISTRACIÓN DE EMPRESAS</t>
  </si>
  <si>
    <t>FUNCIONES ADMINISTRATIVAS DEPTO ADQUISICIONES</t>
  </si>
  <si>
    <t>MORENO</t>
  </si>
  <si>
    <t>LOBOS</t>
  </si>
  <si>
    <t>LICENCIA DE ENSEÑANZA BASICA</t>
  </si>
  <si>
    <t>TECNICO EN COMERCIO EXTERIOR</t>
  </si>
  <si>
    <t>PEREZ</t>
  </si>
  <si>
    <t>VARGAS</t>
  </si>
  <si>
    <t>MADRID</t>
  </si>
  <si>
    <t>GOMEZ</t>
  </si>
  <si>
    <t>MANCILLA</t>
  </si>
  <si>
    <t>MORALES</t>
  </si>
  <si>
    <t>MARIN</t>
  </si>
  <si>
    <t>MARIA DE LOS ANGELES</t>
  </si>
  <si>
    <t>GRADO 15</t>
  </si>
  <si>
    <t>SECRETARIA DEPTO EMERGENCIA</t>
  </si>
  <si>
    <t>ARAVENA</t>
  </si>
  <si>
    <t>GRADO 7</t>
  </si>
  <si>
    <t>MORA</t>
  </si>
  <si>
    <t>ROJAS</t>
  </si>
  <si>
    <t>JOSE MIGUEL</t>
  </si>
  <si>
    <t>ZAPATA</t>
  </si>
  <si>
    <t>CUEVAS</t>
  </si>
  <si>
    <t>LINERO</t>
  </si>
  <si>
    <t xml:space="preserve">PROGRAMADOR EN COMPUTACION </t>
  </si>
  <si>
    <t>FUNCIONES ADMINISTRATIVAS 1º JUZGADO POLICIA LOCAL</t>
  </si>
  <si>
    <t>DONOSO</t>
  </si>
  <si>
    <t>SOTO</t>
  </si>
  <si>
    <t>PAULA GRACIELA</t>
  </si>
  <si>
    <t>PSICÓLOGA</t>
  </si>
  <si>
    <t>DIRECTORA DIRECCION DESARROLLO ORGANIZACIONAL Y BIENESTAR</t>
  </si>
  <si>
    <t>SAN MARTIN</t>
  </si>
  <si>
    <t>PEÑA</t>
  </si>
  <si>
    <t>PEÑALOZA</t>
  </si>
  <si>
    <t>VELASQUEZ</t>
  </si>
  <si>
    <t>SALINAS</t>
  </si>
  <si>
    <t>PINO</t>
  </si>
  <si>
    <t>ALARCON</t>
  </si>
  <si>
    <t>FERNANDEZ</t>
  </si>
  <si>
    <t>RAMIREZ</t>
  </si>
  <si>
    <t>BUSTAMANTE</t>
  </si>
  <si>
    <t>MALDONADO</t>
  </si>
  <si>
    <t>GRADO 8</t>
  </si>
  <si>
    <t>MARIA ANGELICA</t>
  </si>
  <si>
    <t>FUNCIONES ADMINISTRATIVAS DEPTO CATASTRO</t>
  </si>
  <si>
    <t>CONCHA</t>
  </si>
  <si>
    <t>FUNCIONES TECNICAS DEPTO INFORMÁTICA</t>
  </si>
  <si>
    <t>RIOS</t>
  </si>
  <si>
    <t>HERRERA</t>
  </si>
  <si>
    <t>RIQUELME</t>
  </si>
  <si>
    <t>ROCO</t>
  </si>
  <si>
    <t>RODRIGUEZ</t>
  </si>
  <si>
    <t>AGUILERA</t>
  </si>
  <si>
    <t>FUNCIONES ADMINISTRATIVAS DIDECO</t>
  </si>
  <si>
    <t>TECNICO EN PREVENCION DE RIESGOS</t>
  </si>
  <si>
    <t>ROMERO</t>
  </si>
  <si>
    <t>AREVALO</t>
  </si>
  <si>
    <t>SAAVEDRA</t>
  </si>
  <si>
    <t>URRUTIA</t>
  </si>
  <si>
    <t>JARA</t>
  </si>
  <si>
    <t>FUNCIONES ADMINISTRATIVAS 2º JUZGADO POLICIA LOCAL</t>
  </si>
  <si>
    <t>ZAMORANO</t>
  </si>
  <si>
    <t>ABARCA</t>
  </si>
  <si>
    <t>MAUREIRA</t>
  </si>
  <si>
    <t>PATRICIA DE LAS MERCEDES</t>
  </si>
  <si>
    <t>SECRETARIA DEPTO RENTAS Y ACT LUCRATIVAS</t>
  </si>
  <si>
    <t>INDEFINIDO</t>
  </si>
  <si>
    <t>JOSÉ LUIS</t>
  </si>
  <si>
    <t>INGENIERO DE EJECUCION EN ADMINISTRACION Y MARKETING</t>
  </si>
  <si>
    <t>OFICINA DE PARTES, SECRETARIA MUNICIPAL</t>
  </si>
  <si>
    <t>ACUÑA</t>
  </si>
  <si>
    <t>SCHULE</t>
  </si>
  <si>
    <t>CECILIA ALEJANDRA</t>
  </si>
  <si>
    <t>TÉCNICO EN ADMINISTRACIÓN</t>
  </si>
  <si>
    <t>ALFARO</t>
  </si>
  <si>
    <t>GATICA</t>
  </si>
  <si>
    <t>ROSA MARIA</t>
  </si>
  <si>
    <t xml:space="preserve">SECRETARIA </t>
  </si>
  <si>
    <t>SECRETARIA RIO MAIPO</t>
  </si>
  <si>
    <t>JEFATURAS</t>
  </si>
  <si>
    <t>ASISTENTE JUDICIAL</t>
  </si>
  <si>
    <t>JEFE DEPTO ADQUISICIONES</t>
  </si>
  <si>
    <t>ALVEAR</t>
  </si>
  <si>
    <t>GACITUA</t>
  </si>
  <si>
    <t>AIDA MACARENA</t>
  </si>
  <si>
    <t>TECNICO SUPERIOR TRABAJO SOCIAL</t>
  </si>
  <si>
    <t>ARANEDA</t>
  </si>
  <si>
    <t>INGENIERO CIVIL ELECTRICO</t>
  </si>
  <si>
    <t>ARAOS</t>
  </si>
  <si>
    <t>LEDEZMA</t>
  </si>
  <si>
    <t>LUCIA DEL CARMEN</t>
  </si>
  <si>
    <t>EGRESADA DE VENTAS Y PUBLICIDAD</t>
  </si>
  <si>
    <t>SECRETARIA DEPTO DE INFORMÁTICA</t>
  </si>
  <si>
    <t>RIVERA</t>
  </si>
  <si>
    <t>ARTURO MAX</t>
  </si>
  <si>
    <t>ARCOS</t>
  </si>
  <si>
    <t>MONDACA</t>
  </si>
  <si>
    <t>VICTOR RAUL</t>
  </si>
  <si>
    <t>CHINGA</t>
  </si>
  <si>
    <t>PROFESIONAL UNIDAD DESARROLLO Y CAPACITACION</t>
  </si>
  <si>
    <t>ARREPOL</t>
  </si>
  <si>
    <t>CORREA</t>
  </si>
  <si>
    <t>JUAN ALBERTO</t>
  </si>
  <si>
    <t>ATALA</t>
  </si>
  <si>
    <t>JORGE GABRIEL</t>
  </si>
  <si>
    <t>GRADO 99</t>
  </si>
  <si>
    <t>MEDICO CIRUJANO</t>
  </si>
  <si>
    <t>MEDICO PSICOTÉCNICO LIC. DE CONDUCIR</t>
  </si>
  <si>
    <t>ATENAS</t>
  </si>
  <si>
    <t>TECNICO EN ASISTENCIA SOCIAL</t>
  </si>
  <si>
    <t>TECNICO SOCIAL OF. DISCAPACIDAD</t>
  </si>
  <si>
    <t>AVENDAÑO</t>
  </si>
  <si>
    <t>INOSTROZA</t>
  </si>
  <si>
    <t>NORMA DE LAS MERCEDES</t>
  </si>
  <si>
    <t>AYELEF</t>
  </si>
  <si>
    <t>CALFUMIL</t>
  </si>
  <si>
    <t>BAEZA</t>
  </si>
  <si>
    <t>GUZMAN</t>
  </si>
  <si>
    <t>SECRETARIA ASESORIA JURIDICA</t>
  </si>
  <si>
    <t>DIRECTIVOS</t>
  </si>
  <si>
    <t>GRADO 4</t>
  </si>
  <si>
    <t>BASOALTO</t>
  </si>
  <si>
    <t>CAVIERES</t>
  </si>
  <si>
    <t>CARTÓGRAFO</t>
  </si>
  <si>
    <t>JEFE DEPTO CATASTRO</t>
  </si>
  <si>
    <t>BAUERLE</t>
  </si>
  <si>
    <t>SECRETARIA INSPECCION GENERAL</t>
  </si>
  <si>
    <t>BAZAN</t>
  </si>
  <si>
    <t>ERNESTO MARCELO</t>
  </si>
  <si>
    <t>BELMAR</t>
  </si>
  <si>
    <t>TECNICO EN DIBUJO Y PROYECTOS TECNICOS</t>
  </si>
  <si>
    <t>BENAVENTE</t>
  </si>
  <si>
    <t>CIFUENTES</t>
  </si>
  <si>
    <t>RENATO ALFONSO</t>
  </si>
  <si>
    <t>4º AÑO  ENSEÑANZA MEDIO LABORAL APROBADO</t>
  </si>
  <si>
    <t>PALOMINO</t>
  </si>
  <si>
    <t>PATRICIO CONRADO</t>
  </si>
  <si>
    <t>FUNCIONES ADMINISTRATIVAS UNIDAD PRESUPUESTO DIDECO</t>
  </si>
  <si>
    <t>BRISSO</t>
  </si>
  <si>
    <t>PATRICIO RENE</t>
  </si>
  <si>
    <t>GRADO 11</t>
  </si>
  <si>
    <t>LICENCIADO EN SOCIOLOGIA</t>
  </si>
  <si>
    <t>BUSTOS</t>
  </si>
  <si>
    <t>JOSUE LIZARDO</t>
  </si>
  <si>
    <t>CABALLERO</t>
  </si>
  <si>
    <t>CORVALAN</t>
  </si>
  <si>
    <t>CABRERA</t>
  </si>
  <si>
    <t>CADET</t>
  </si>
  <si>
    <t>IBARRA</t>
  </si>
  <si>
    <t>LEONTINA XIMENA</t>
  </si>
  <si>
    <t>SECRETARIA ADMINISTRACION MUNICIPAL</t>
  </si>
  <si>
    <t>XIMENA DEL CARMEN</t>
  </si>
  <si>
    <t>FUNCIONES ADMINISTRATIVAS UNIDAD CONTABILIDAD</t>
  </si>
  <si>
    <t>ELGUETA</t>
  </si>
  <si>
    <t>SERGIO GUILLERMO</t>
  </si>
  <si>
    <t>CANO</t>
  </si>
  <si>
    <t>INSPECTOR TÉCNICO DEPTO EDIFICACION</t>
  </si>
  <si>
    <t>CARO</t>
  </si>
  <si>
    <t>NIETO</t>
  </si>
  <si>
    <t>CASTILLO</t>
  </si>
  <si>
    <t>BRUNO DAVID</t>
  </si>
  <si>
    <t>PROFESIONAL DIRECCION DE CONTROL</t>
  </si>
  <si>
    <t>ENGELS</t>
  </si>
  <si>
    <t>HELGA EMA</t>
  </si>
  <si>
    <t>TÉCNICO JURÍDICO</t>
  </si>
  <si>
    <t>FUNCIONES ADMINISTRATIVAS OF. INFORMACION</t>
  </si>
  <si>
    <t>CERDA</t>
  </si>
  <si>
    <t>LAURA ELIZABETH</t>
  </si>
  <si>
    <t>CHACON</t>
  </si>
  <si>
    <t>PONCE</t>
  </si>
  <si>
    <t>LUZ VIVIANA</t>
  </si>
  <si>
    <t>SECRETARIA 2º JUZGADO POLICIA LOCAL</t>
  </si>
  <si>
    <t>CHAVEZ</t>
  </si>
  <si>
    <t>VASQUEZ</t>
  </si>
  <si>
    <t>TÉCNICO ADMINISTRACIÓN EN GESTION MUNICIPAL</t>
  </si>
  <si>
    <t>CISTERNA</t>
  </si>
  <si>
    <t>CODINA</t>
  </si>
  <si>
    <t>POWERS</t>
  </si>
  <si>
    <t>GERMAN</t>
  </si>
  <si>
    <t>COLIMIL</t>
  </si>
  <si>
    <t>FERNANDO DICK</t>
  </si>
  <si>
    <t>INGENIERO DE EJECUCIÓN EN GESTIÓN INDUSTRIAL</t>
  </si>
  <si>
    <t>OYARZUN</t>
  </si>
  <si>
    <t>FUNCIONES ADMINISTRATIVAS SUBSIDIOS FISCALES</t>
  </si>
  <si>
    <t>JUAN CLAUDIO</t>
  </si>
  <si>
    <t>MIGUEL ANGEL</t>
  </si>
  <si>
    <t>JEFE DE SERVICIOS GENERALES</t>
  </si>
  <si>
    <t>NAVARRO</t>
  </si>
  <si>
    <t>RAÚL HUMBERTO</t>
  </si>
  <si>
    <t>ENCARGADO SISTEMA DE PATENTES</t>
  </si>
  <si>
    <t>ARCE</t>
  </si>
  <si>
    <t>GLORIA JIMENA</t>
  </si>
  <si>
    <t>DIBUJANTE TÉCNICO</t>
  </si>
  <si>
    <t>FUNCIONES ADMINISTRATIVAS DEPTO URBANISMO</t>
  </si>
  <si>
    <t>SAA</t>
  </si>
  <si>
    <t>HÉCTOR RAUL</t>
  </si>
  <si>
    <t>TECNICO INDUSTRIAL EN ELECTROMECANICA</t>
  </si>
  <si>
    <t>PARRA</t>
  </si>
  <si>
    <t>FUNCIONES ADMINISTRATIVAS MESON INFORMACION ALCALDIA</t>
  </si>
  <si>
    <t>CRUZ</t>
  </si>
  <si>
    <t>YASNA IRENE</t>
  </si>
  <si>
    <t>MARDONES</t>
  </si>
  <si>
    <t>ANDAUR</t>
  </si>
  <si>
    <t>GUADALUPE DEL CARMEN</t>
  </si>
  <si>
    <t>DEL PINO</t>
  </si>
  <si>
    <t>PLAZA</t>
  </si>
  <si>
    <t>ALBERTO ARISTIDES</t>
  </si>
  <si>
    <t>EGRESADO DE DISEÑO Y CONSTRUCCION DE MUEBLES</t>
  </si>
  <si>
    <t>ENCARGADO COMPLEJO AMADOR DONOSO</t>
  </si>
  <si>
    <t>DEL VALLE</t>
  </si>
  <si>
    <t>FLOR NIEVES</t>
  </si>
  <si>
    <t>SECRETARIA PERSONAL</t>
  </si>
  <si>
    <t>NUNES</t>
  </si>
  <si>
    <t>MARIA TERESA</t>
  </si>
  <si>
    <t>JEFE DEPTO URBANISMO</t>
  </si>
  <si>
    <t>AYALA</t>
  </si>
  <si>
    <t>OPERADORA CENTRAL TELEFÓNICA</t>
  </si>
  <si>
    <t>ROMO</t>
  </si>
  <si>
    <t>MARCELA PATRICIA</t>
  </si>
  <si>
    <t>PROFESIONAL DEPTO EDIFICACIÓN</t>
  </si>
  <si>
    <t>DURAN</t>
  </si>
  <si>
    <t>HERNANDEZ</t>
  </si>
  <si>
    <t>PERIODISTA/ EGRESADA DE VETERINARIA</t>
  </si>
  <si>
    <t>OTAROLA</t>
  </si>
  <si>
    <t>RUTH ELENA</t>
  </si>
  <si>
    <t>JEFE DEPTO BIENESTAR</t>
  </si>
  <si>
    <t>DYVINETZ</t>
  </si>
  <si>
    <t>PATTILLO</t>
  </si>
  <si>
    <t>MARIA CONSTANZA</t>
  </si>
  <si>
    <t>ENCALADA</t>
  </si>
  <si>
    <t>ESCOBAR</t>
  </si>
  <si>
    <t>VICTOR HUGO</t>
  </si>
  <si>
    <t>ADMINISTRADOR PUBLICO - ABOGADO</t>
  </si>
  <si>
    <t>DIRECTOR DE CONTROL</t>
  </si>
  <si>
    <t>HERMINIA DE LAS MERCEDES</t>
  </si>
  <si>
    <t>TÉCNICO EN CONSTRUCCIÓN DE INTERIORES</t>
  </si>
  <si>
    <t>VERA</t>
  </si>
  <si>
    <t>VICTOR MANUEL</t>
  </si>
  <si>
    <t>ESPINOZA</t>
  </si>
  <si>
    <t>APIOLAZA</t>
  </si>
  <si>
    <t>CARMEN GLORIA</t>
  </si>
  <si>
    <t>PROGRAMADOR EN COMPUTACION</t>
  </si>
  <si>
    <t>FUNCIONES TECNICAS UNIDAD DE REMUNERACIONES HONORARIOS</t>
  </si>
  <si>
    <t>TÉCNICO AGRÍCOLA</t>
  </si>
  <si>
    <t>ORTIZ</t>
  </si>
  <si>
    <t>JORGE LUIS</t>
  </si>
  <si>
    <t>PROFESIONAL RENTAS</t>
  </si>
  <si>
    <t>ENRIQUE PEDRO</t>
  </si>
  <si>
    <t>SERVICIOS GENERALES</t>
  </si>
  <si>
    <t>FABREGA</t>
  </si>
  <si>
    <t>PATRICIA DEL CARMEN</t>
  </si>
  <si>
    <t>QUINTEROS</t>
  </si>
  <si>
    <t>ODETTE DE LOURDES</t>
  </si>
  <si>
    <t>FUNCIONES TECNICAS TESORERIA</t>
  </si>
  <si>
    <t>INGENIERO DE EJECUCION EN ADMINISTRACIÓN</t>
  </si>
  <si>
    <t>GIOVANNA ELCIRA</t>
  </si>
  <si>
    <t>SECRETARIA DIRECCION DE ADM Y FINANZAS</t>
  </si>
  <si>
    <t>EGRESADO DE CARTOGRAFÍA</t>
  </si>
  <si>
    <t>FUNCIONES RELACIONADAS CON AREAS DEPORTIVAS</t>
  </si>
  <si>
    <t>FONTT</t>
  </si>
  <si>
    <t>SERGIO ENRIQUE</t>
  </si>
  <si>
    <t>PROFESIONAL DIRECCIÓN DE CONTROL</t>
  </si>
  <si>
    <t>FREIRE</t>
  </si>
  <si>
    <t>HERIBERTO</t>
  </si>
  <si>
    <t>FUNCIONES OPERATIVAS Y ESTAFETA</t>
  </si>
  <si>
    <t>CORTEZ</t>
  </si>
  <si>
    <t>RAFAEL EDMUNDO</t>
  </si>
  <si>
    <t>INGENIERO DE EJECUCION EN TRANSITO</t>
  </si>
  <si>
    <t>ALCALDIA</t>
  </si>
  <si>
    <t>ESCALANTE</t>
  </si>
  <si>
    <t>DANILO ENRIQUE</t>
  </si>
  <si>
    <t>TÉCNICO ELECTROMECÁNICO</t>
  </si>
  <si>
    <t>SERRANO</t>
  </si>
  <si>
    <t>CIPRIANO MANUEL</t>
  </si>
  <si>
    <t>FUNCIONES OPERATIVAS DEPTO OPERACIONES</t>
  </si>
  <si>
    <t>FUENZALIDA</t>
  </si>
  <si>
    <t>ULLOA</t>
  </si>
  <si>
    <t>SECRETARIA DEPTO EDIFICACIÓN</t>
  </si>
  <si>
    <t>CHAMORRO</t>
  </si>
  <si>
    <t>AIDA VERONICA</t>
  </si>
  <si>
    <t>FUNCIONES ADMINISTRATIVAS DEPTO LIC. DE CONDUCIR</t>
  </si>
  <si>
    <t>CRISTIAN GONZALO</t>
  </si>
  <si>
    <t>INGENIERO CIVIL EN OBRAS CIVILES</t>
  </si>
  <si>
    <t>GAJARDO</t>
  </si>
  <si>
    <t>BANEGAS</t>
  </si>
  <si>
    <t>ANA MARIA</t>
  </si>
  <si>
    <t>GEÓGRAFO</t>
  </si>
  <si>
    <t>PROGRAMADOR DE APLICACIONES COMPUTACIONALES</t>
  </si>
  <si>
    <t>MARITZA SUSANA</t>
  </si>
  <si>
    <t>SECRETARIA ADMINISTRATIVA</t>
  </si>
  <si>
    <t>COORDINADOR RED DE DISCAPACIDAD Y EMPLEABILIDAD A PERSONAS EN SIT. DE DISCAPACIDAD</t>
  </si>
  <si>
    <t>GARAY</t>
  </si>
  <si>
    <t>SOLORZA</t>
  </si>
  <si>
    <t>INGENIERO EJECUCIÓN EN ADMINISTRACIÓN</t>
  </si>
  <si>
    <t>GARCES</t>
  </si>
  <si>
    <t>EGRESADA ESPECIALIDAD DE SECRETARIADO</t>
  </si>
  <si>
    <t>ACTUARIA 1º JUZGADO POLICIA LOCAL</t>
  </si>
  <si>
    <t>FERREIRA</t>
  </si>
  <si>
    <t>RELACIONADOR PUBLICO</t>
  </si>
  <si>
    <t>DEPTO COMPUTACION E INFORMATICA</t>
  </si>
  <si>
    <t>FUNCIONES TECNICAS OFICINA DE PARTES</t>
  </si>
  <si>
    <t>OSORIO</t>
  </si>
  <si>
    <t>GONZALEZ DEL RIEGO</t>
  </si>
  <si>
    <t>OLGA JAZMIN</t>
  </si>
  <si>
    <t>ENCARGADO DE SEGURIDAD HUMANA</t>
  </si>
  <si>
    <t>JOSÉ HUMBERTO</t>
  </si>
  <si>
    <t>ORELLANA</t>
  </si>
  <si>
    <t>GORE</t>
  </si>
  <si>
    <t>CHRISTIAN MAURICIO</t>
  </si>
  <si>
    <t>ADMINISTRADOR MUNICIPAL</t>
  </si>
  <si>
    <t>GUERRERO</t>
  </si>
  <si>
    <t>JORQUERA</t>
  </si>
  <si>
    <t>JORGE HUMBERTO</t>
  </si>
  <si>
    <t>FUNCIONES ADMINISTRATIVAS INSPECCIÓN GENERAL</t>
  </si>
  <si>
    <t>VERÓNICA ASUNCION</t>
  </si>
  <si>
    <t>SECRETARIA DIRECCIÓN DE OBRAS</t>
  </si>
  <si>
    <t>CESPEDES</t>
  </si>
  <si>
    <t>MARIA INES</t>
  </si>
  <si>
    <t>HORMAZABAL</t>
  </si>
  <si>
    <t>SECRETARIA 1º JUZGADO POLICIA LOCAL</t>
  </si>
  <si>
    <t>INFANTA</t>
  </si>
  <si>
    <t>RUMIE</t>
  </si>
  <si>
    <t>JEFE DEPTO CERTIFICACIÓN URBANISTA</t>
  </si>
  <si>
    <t>INFANTE</t>
  </si>
  <si>
    <t>MAGISTER EN FAMILIA Y MEDIACION</t>
  </si>
  <si>
    <t>FUNCIONES ADMINISTRATIVAS PRESUPESTO DIDECO</t>
  </si>
  <si>
    <t>PINILLA</t>
  </si>
  <si>
    <t>MARIA LUISA</t>
  </si>
  <si>
    <t>NELSON DAVID</t>
  </si>
  <si>
    <t>TECNICO EN ADMINISTRACION GESTION MUNICIPAL</t>
  </si>
  <si>
    <t>SANDOVAL</t>
  </si>
  <si>
    <t>LABRA</t>
  </si>
  <si>
    <t>BARRIOS</t>
  </si>
  <si>
    <t>LARA</t>
  </si>
  <si>
    <t>TAPIA</t>
  </si>
  <si>
    <t>CARLOS NELSON</t>
  </si>
  <si>
    <t>FUNCIONES ADMINISTRATIVAS DEPTO CONSTRUCCIÓN</t>
  </si>
  <si>
    <t>LASTRA</t>
  </si>
  <si>
    <t>VELIZ</t>
  </si>
  <si>
    <t>LAZCANO</t>
  </si>
  <si>
    <t>QUIROZ</t>
  </si>
  <si>
    <t>LAZO</t>
  </si>
  <si>
    <t>PEDRO FEDERICO</t>
  </si>
  <si>
    <t>INGENIERO DE EJECUCIÓN EN MECÁNICA</t>
  </si>
  <si>
    <t>PROFESIONAL ING EN TRANSITO</t>
  </si>
  <si>
    <t>FANNY ELENA DE LOURDES</t>
  </si>
  <si>
    <t>LEHRMANN</t>
  </si>
  <si>
    <t>INGENIERO EJECUCIÓN EN GEOMENSURA</t>
  </si>
  <si>
    <t>JEFE DEPARTAMENTO RENTAS</t>
  </si>
  <si>
    <t>LEYTON</t>
  </si>
  <si>
    <t>ANGLAS</t>
  </si>
  <si>
    <t>LIZAMA</t>
  </si>
  <si>
    <t>LLANQUIN</t>
  </si>
  <si>
    <t>MARIQUEO</t>
  </si>
  <si>
    <t>INGENIERO EN ADMINISTRACION INDUSTRIAL</t>
  </si>
  <si>
    <t>PROFESIONAL DEPTO RENTAS Y ACT LUCRATIVAS</t>
  </si>
  <si>
    <t>ACEVEDO</t>
  </si>
  <si>
    <t>JEFE DEPTO SUBSIDIOS FISCALES</t>
  </si>
  <si>
    <t>JEFE DEPTO PERSONAL Y REMUNERACIONES</t>
  </si>
  <si>
    <t>CAÑAS</t>
  </si>
  <si>
    <t>ESTAFETA SECRETARÍA MUNICIPAL</t>
  </si>
  <si>
    <t>MAHFUD</t>
  </si>
  <si>
    <t>JAZME</t>
  </si>
  <si>
    <t>ABDO MIGUEL</t>
  </si>
  <si>
    <t>DIRECTOR (S) TRANSITO</t>
  </si>
  <si>
    <t>FUENTE-ALBA</t>
  </si>
  <si>
    <t>PABLO ALEJANDRO</t>
  </si>
  <si>
    <t>JEFE PRESUPUESTO ESPACIOS PUBLICOS</t>
  </si>
  <si>
    <t>LUÍS EDUARDO</t>
  </si>
  <si>
    <t>TOMA EXAMEN PRACTICO LIC. DE CONDUCIR</t>
  </si>
  <si>
    <t>MARAMBIO</t>
  </si>
  <si>
    <t>FARIÑA</t>
  </si>
  <si>
    <t>SECRETARIADO EJECUTIVO</t>
  </si>
  <si>
    <t>FUNCIONES ADMINISTRATIVAS DEPTO. ATENCION AL VECINO</t>
  </si>
  <si>
    <t>MARCHANT</t>
  </si>
  <si>
    <t>LAURA ROSA</t>
  </si>
  <si>
    <t>BAEZ</t>
  </si>
  <si>
    <t>BENEDICTO ANTONIO</t>
  </si>
  <si>
    <t>CANTO</t>
  </si>
  <si>
    <t>EDUARDO NEFTALI JOSE</t>
  </si>
  <si>
    <t>TÉCNICO EN ADMINISTRACIÓN GESTION MUNICIPAL</t>
  </si>
  <si>
    <t>GUAJARDO</t>
  </si>
  <si>
    <t>MENESES</t>
  </si>
  <si>
    <t>MERA</t>
  </si>
  <si>
    <t>ILLANES</t>
  </si>
  <si>
    <t>HÉCTOR GUIDO</t>
  </si>
  <si>
    <t>JEFE DEPTO CONSTRUCCIÓN</t>
  </si>
  <si>
    <t>MOLINA</t>
  </si>
  <si>
    <t>JEFE ADMINISTRATIVO DEPTO PERSONAL</t>
  </si>
  <si>
    <t>GIOVANNA ALEJANDRA</t>
  </si>
  <si>
    <t>MONREAL</t>
  </si>
  <si>
    <t>GONZALO MIGUEL</t>
  </si>
  <si>
    <t>INGENIERO AGRÓNOMO</t>
  </si>
  <si>
    <t>PROFESIONAL AREAS VERDES</t>
  </si>
  <si>
    <t>MONTECINOS</t>
  </si>
  <si>
    <t>MARGARITA INES</t>
  </si>
  <si>
    <t>MONTOYA</t>
  </si>
  <si>
    <t>CARLA ANGELICA</t>
  </si>
  <si>
    <t>RIVEROS</t>
  </si>
  <si>
    <t>EGRESADA DE TECNICO EN BIENESTAR SOCIAL</t>
  </si>
  <si>
    <t>BIENESTAR</t>
  </si>
  <si>
    <t>XIMENA AMELIA</t>
  </si>
  <si>
    <t>DIRECTOR (S) INSPECCION GENERAL</t>
  </si>
  <si>
    <t>MIRANDA</t>
  </si>
  <si>
    <t>SAGRARIO DE LOURDES</t>
  </si>
  <si>
    <t>TÉCNICO PARVULARIA</t>
  </si>
  <si>
    <t>SECRETARIA ALCALDIA</t>
  </si>
  <si>
    <t>SARA FRANCISCA</t>
  </si>
  <si>
    <t>LUIS RAMON</t>
  </si>
  <si>
    <t>PROFESIONAL DEPTO RENTAS</t>
  </si>
  <si>
    <t>ASESOR URBANISTA ALCALDIA</t>
  </si>
  <si>
    <t>MARIA TERESA GERARDINA</t>
  </si>
  <si>
    <t>ASESORIA JURIDICA</t>
  </si>
  <si>
    <t>JEANNETTE MARIA DE LAS MERCEDES</t>
  </si>
  <si>
    <t>CONTADOR PUBLICO Y AUDITOR</t>
  </si>
  <si>
    <t>JEFE DEPTO FINANZAS Y TESORERIA</t>
  </si>
  <si>
    <t>MARCELA JACQUELINE</t>
  </si>
  <si>
    <t>ASISTENTE DE EDUCADOR DE PARVULOS</t>
  </si>
  <si>
    <t>NORAMBUENA</t>
  </si>
  <si>
    <t>MEDINA</t>
  </si>
  <si>
    <t>NOVOA</t>
  </si>
  <si>
    <t>VILLARROEL</t>
  </si>
  <si>
    <t>OJEDA</t>
  </si>
  <si>
    <t>WALTER RODRIGO</t>
  </si>
  <si>
    <t>ORDENES</t>
  </si>
  <si>
    <t>CRISTIAN EDUARDO</t>
  </si>
  <si>
    <t>FUNCIONES TECNICAS PROGRAMA PUENTE</t>
  </si>
  <si>
    <t>CAMPUSANO</t>
  </si>
  <si>
    <t>MARIA CRISTINA</t>
  </si>
  <si>
    <t>LICENCIA DE EDUCACION MEDIA</t>
  </si>
  <si>
    <t>SECRETARIA GABINETE ALCALDIA</t>
  </si>
  <si>
    <t>COFRE</t>
  </si>
  <si>
    <t>TECNICO EN ALIMENTACION</t>
  </si>
  <si>
    <t>FUNCIONES ADMINISTRATIVAS OFICINA DE INFORMACIONES</t>
  </si>
  <si>
    <t>OLIVOS</t>
  </si>
  <si>
    <t>ORLANDO GERARDO</t>
  </si>
  <si>
    <t>SANHUEZA</t>
  </si>
  <si>
    <t>MARGARITA PAOLA</t>
  </si>
  <si>
    <t>INGENIERO DE EJECUCION EN GEOMENSURA</t>
  </si>
  <si>
    <t>PROFESIONAL UNIDAD RIO MAIPO</t>
  </si>
  <si>
    <t>OTAIZA</t>
  </si>
  <si>
    <t>CHRISTIAN MICHAEL</t>
  </si>
  <si>
    <t>CONSTRUCTOR CIVIL MENCION EDIFICACION</t>
  </si>
  <si>
    <t>PADILLA</t>
  </si>
  <si>
    <t>AGUIRRE</t>
  </si>
  <si>
    <t>ELENA DE LAS MERCEDES</t>
  </si>
  <si>
    <t>FUNCIONES ADMINISTRATIVAS RIO MAIPO</t>
  </si>
  <si>
    <t>PAIVA</t>
  </si>
  <si>
    <t>ALEXIS LEONARDO</t>
  </si>
  <si>
    <t>JUEZ 2º JUZGADO POLICIA LOCAL</t>
  </si>
  <si>
    <t>CAROLA</t>
  </si>
  <si>
    <t>ASISTENCIA SOCIAL</t>
  </si>
  <si>
    <t>JEFE PROGRAMA PUENTE</t>
  </si>
  <si>
    <t>OSSES</t>
  </si>
  <si>
    <t>FUNCIONES ADMINISTRATIVAS DEPTO ACCION SOCIAL</t>
  </si>
  <si>
    <t>EDUCADORA SOCIAL</t>
  </si>
  <si>
    <t>PUENTE</t>
  </si>
  <si>
    <t>CARTES</t>
  </si>
  <si>
    <t>TERESA PATRICIA</t>
  </si>
  <si>
    <t>LABORES ADMINISTRATIVAS LICENCIAS DE CONDUCIR</t>
  </si>
  <si>
    <t>TÉCNICO EN ATENCION SOCIAL</t>
  </si>
  <si>
    <t>FUNCIONES ADMINISTRATIVAS FOMENTO PRODUCTIVO</t>
  </si>
  <si>
    <t>SECRETARIA DEPTO ACCION SOCIAL</t>
  </si>
  <si>
    <t>ALVARADO</t>
  </si>
  <si>
    <t>CRISTIAN AUGUSTO</t>
  </si>
  <si>
    <t>DIRECTOR ADMINISTRACION Y FINANZAS</t>
  </si>
  <si>
    <t>JESSICA ISABEL</t>
  </si>
  <si>
    <t>RAMOS</t>
  </si>
  <si>
    <t>BARRIA</t>
  </si>
  <si>
    <t>CARMEN LUCERINA</t>
  </si>
  <si>
    <t>LABORES ADMINISTRATIVAS UNIDAD CONTABILIDAD</t>
  </si>
  <si>
    <t>REINOSO</t>
  </si>
  <si>
    <t>FUNCIONES ADMINISTRATIVAS ORGANISMOS COMUNITARIOS</t>
  </si>
  <si>
    <t>RAUL FERNANDO</t>
  </si>
  <si>
    <t>TECNICO FINANCIERO</t>
  </si>
  <si>
    <t>ENCARGADO CAMARAS DE VIGILANCIA</t>
  </si>
  <si>
    <t>PERIODISTA</t>
  </si>
  <si>
    <t>LAURA JANINA</t>
  </si>
  <si>
    <t xml:space="preserve">CONTADOR GENERAL </t>
  </si>
  <si>
    <t>ROBLES</t>
  </si>
  <si>
    <t>ROSA EUGENIA</t>
  </si>
  <si>
    <t>FREDES</t>
  </si>
  <si>
    <t>BEATRIZ FABIOLA</t>
  </si>
  <si>
    <t>JORGE EDUARDO</t>
  </si>
  <si>
    <t xml:space="preserve">FUNCIONES ADMINISTRATIVAS OF. REGULARIZACIÓN  </t>
  </si>
  <si>
    <t>TECNICO ADMINISTRATIVO</t>
  </si>
  <si>
    <t>SECRETARIA DEPTO CONSTRUCCIÓN</t>
  </si>
  <si>
    <t>ROMAN</t>
  </si>
  <si>
    <t>AZAR</t>
  </si>
  <si>
    <t>MIGUEL ÁNGEL</t>
  </si>
  <si>
    <t>SECRETARIO MUNICIPAL</t>
  </si>
  <si>
    <t>CARMONA</t>
  </si>
  <si>
    <t>MARIA ALEJANDRA</t>
  </si>
  <si>
    <t>HUGO ARMANDO</t>
  </si>
  <si>
    <t>JEFE DEPTO DE VIVIENDA SOCIAL</t>
  </si>
  <si>
    <t>RUBILAR</t>
  </si>
  <si>
    <t>VEGA</t>
  </si>
  <si>
    <t>LUÍS ANTONIO</t>
  </si>
  <si>
    <t>FONSECA</t>
  </si>
  <si>
    <t>LUÍS CHRISTIAN MAXIMO</t>
  </si>
  <si>
    <t>TÉCNICO PROFESIONAL EN ELECTRÓNICA INDUSTRIAL</t>
  </si>
  <si>
    <t>PIZARRO</t>
  </si>
  <si>
    <t>SALAS</t>
  </si>
  <si>
    <t>BARRUETO</t>
  </si>
  <si>
    <t>INGENIERO DE EJECUCIÓN  EN GEOMENSURA</t>
  </si>
  <si>
    <t>JEFE DPTO EMERGENCIA</t>
  </si>
  <si>
    <t>CARLA</t>
  </si>
  <si>
    <t>CONTADORA</t>
  </si>
  <si>
    <t>SECRETARIA DEPTO AREAS VERDES</t>
  </si>
  <si>
    <t>SECRETARIA DIRECCION DE TRANSITO</t>
  </si>
  <si>
    <t>SALGADO</t>
  </si>
  <si>
    <t>AHUMADA</t>
  </si>
  <si>
    <t>ALEJANDRO MARIO</t>
  </si>
  <si>
    <t>UNIVERSITARIA INCOMPLETA / CONTADOR PUBLICO Y AUDITOR</t>
  </si>
  <si>
    <t>HECTOR JAVIER</t>
  </si>
  <si>
    <t>ESTAFETA DIRECCION DE CONTROL</t>
  </si>
  <si>
    <t>ISABEL DEL CARMEN</t>
  </si>
  <si>
    <t xml:space="preserve">LICENCIA DE ENSEÑANZA MEDIA </t>
  </si>
  <si>
    <t>SANTANA</t>
  </si>
  <si>
    <t>LARENAS</t>
  </si>
  <si>
    <t>SANTANDER</t>
  </si>
  <si>
    <t>ISLA</t>
  </si>
  <si>
    <t>LUÍS ALBERTO</t>
  </si>
  <si>
    <t>SAUD</t>
  </si>
  <si>
    <t>INGENIERO DE EJECUCION EN ADMINISTRACION</t>
  </si>
  <si>
    <t>JEFE DEPTO PERMISOS DE CIRCULACIÓN</t>
  </si>
  <si>
    <t>SECRETARIA DEPTO CERTIFICACION URBANISTICA</t>
  </si>
  <si>
    <t>ABURTO</t>
  </si>
  <si>
    <t>TECNICO SUPERIOR ASISTENCIA JUDICIAL</t>
  </si>
  <si>
    <t>LABORES ADMINISTRATIVAS DEPTO VIVIENDA</t>
  </si>
  <si>
    <t>CUCULLU</t>
  </si>
  <si>
    <t>JULIO RAUL JOSE GUILLERMO</t>
  </si>
  <si>
    <t>LUIS ALBERTO</t>
  </si>
  <si>
    <t>TECNICO EN MECANICA AUTOMOTRIZ</t>
  </si>
  <si>
    <t>ELISA ALEJANDRA</t>
  </si>
  <si>
    <t>CONTABILIDAD GENERAL</t>
  </si>
  <si>
    <t>KARYN ALEJANDRA</t>
  </si>
  <si>
    <t>TATTI</t>
  </si>
  <si>
    <t>TOLEDO</t>
  </si>
  <si>
    <t>ERICA VALENTINA</t>
  </si>
  <si>
    <t>MARIA ESTER</t>
  </si>
  <si>
    <t>TORREBLANCA</t>
  </si>
  <si>
    <t>URIBE</t>
  </si>
  <si>
    <t>WASHINGTON RAFAEL</t>
  </si>
  <si>
    <t>TECNICO PROFESIONAL EN CONSTRUCCIONES CIVILES</t>
  </si>
  <si>
    <t>TORRES</t>
  </si>
  <si>
    <t>TRUJILLO</t>
  </si>
  <si>
    <t>ASISTENTE DE TRANSPARENCIA DE OFICINA TRANSPARENCIA</t>
  </si>
  <si>
    <t>FUNCIONES ADMINISTRATIVAS ACCION SOCIAL</t>
  </si>
  <si>
    <t>URETA</t>
  </si>
  <si>
    <t>PAREDES</t>
  </si>
  <si>
    <t>FUNCIONES ADMINISTRATIVAS DIRECCIÓN TRANSITO</t>
  </si>
  <si>
    <t>PATRICIA EDITH</t>
  </si>
  <si>
    <t>TARDONE</t>
  </si>
  <si>
    <t>EGRESADO DE PUBLICIDAD</t>
  </si>
  <si>
    <t>ENCARGADO ARCHIVO MUNICIPAL</t>
  </si>
  <si>
    <t>VALERA</t>
  </si>
  <si>
    <t>VALLADARES</t>
  </si>
  <si>
    <t>IVÁN LUIS</t>
  </si>
  <si>
    <t>FUNCIONES OPERATIVAS DIRECCIÓN INSPECCION GRAL</t>
  </si>
  <si>
    <t>VIDAL</t>
  </si>
  <si>
    <t>MARIA SOLEDAD</t>
  </si>
  <si>
    <t>SECRETARIA DIRECCIÓN CONTROL</t>
  </si>
  <si>
    <t>SECRETARIA DEPTO. PERSONAL</t>
  </si>
  <si>
    <t>VERDUGO</t>
  </si>
  <si>
    <t>FUNCIONES ADMINISTRATIVAS RELACIONES PUBLICAS</t>
  </si>
  <si>
    <t>VERGARA</t>
  </si>
  <si>
    <t>PROFESIONAL UNIDAD MODERNIZACIÓN Y GESTIÓN</t>
  </si>
  <si>
    <t>JUANA PATRICIA</t>
  </si>
  <si>
    <t>SECRETARIA UNIDAD FERIAS LIBRES</t>
  </si>
  <si>
    <t>VILLA</t>
  </si>
  <si>
    <t>SECRETARIA CONCEJO MUNICIPAL</t>
  </si>
  <si>
    <t>VILLEGAS</t>
  </si>
  <si>
    <t>TRABAJADORA SOCIAL</t>
  </si>
  <si>
    <t>ZAMUDIO</t>
  </si>
  <si>
    <t>ZAMORA</t>
  </si>
  <si>
    <t>MANUEL ALBERTO</t>
  </si>
  <si>
    <t>ENCARGADO CONTABILIDAD</t>
  </si>
  <si>
    <t>ZAÑARTU</t>
  </si>
  <si>
    <t>SECRETARIA SECRETARIA MUNICIPAL</t>
  </si>
  <si>
    <t>RICARDO ALFREDO</t>
  </si>
  <si>
    <t>DIBUJANTE TÉCNICO/ TECN CONSTRUCCIONES METÁLICAS</t>
  </si>
  <si>
    <t>ZUÑIGA</t>
  </si>
  <si>
    <t>PEDRO ENRIQUE</t>
  </si>
  <si>
    <t>LICENCIA DE ENSEÑANZA MEDIA TECNICO PROFESIONAL</t>
  </si>
  <si>
    <t>FUNCIONES OPERATIVAS DIRECCIÓN TRANSITO</t>
  </si>
  <si>
    <t>CYNTHIA SYLVANA</t>
  </si>
  <si>
    <t>TOMAS CRISTIAN</t>
  </si>
  <si>
    <t>PATRICIO EDMUNDO</t>
  </si>
  <si>
    <t>CECILIA IVONNE</t>
  </si>
  <si>
    <t>CAROLE ANDREA</t>
  </si>
  <si>
    <t>VICTORIA DEL CARMEN</t>
  </si>
  <si>
    <t>KATHERINE SOFIA</t>
  </si>
  <si>
    <t>PATRICIO ENRIQUE</t>
  </si>
  <si>
    <t>ROSSANA JACQUELINE</t>
  </si>
  <si>
    <t>MARICARMEN PAOLA</t>
  </si>
  <si>
    <t>CLAUDIO ENRIQUE</t>
  </si>
  <si>
    <t>YESICA DEL CARMEN</t>
  </si>
  <si>
    <t>EVELYN ALEXANDRA</t>
  </si>
  <si>
    <t>NOVELIA LORETO</t>
  </si>
  <si>
    <t>LUÍS MIGUEL</t>
  </si>
  <si>
    <t>LUIS RICARDO</t>
  </si>
  <si>
    <t>CAMILO ANTONIO</t>
  </si>
  <si>
    <t>IVONNE ANDREA</t>
  </si>
  <si>
    <t>TERESA DEL CARMEN</t>
  </si>
  <si>
    <t>PAMELA ALEJANDRA DE JESUS</t>
  </si>
  <si>
    <t>PAOLA DE LAS MERCEDES</t>
  </si>
  <si>
    <t>NELLY DEL CARMEN</t>
  </si>
  <si>
    <t>YAMILETD CAROLINA</t>
  </si>
  <si>
    <t>JEANNETTE DEL CARMEN</t>
  </si>
  <si>
    <t>BEATRIZ JUANA</t>
  </si>
  <si>
    <t>EDELMIRA DEL CARMEN</t>
  </si>
  <si>
    <t>ANGÉLICA ESPERANZA</t>
  </si>
  <si>
    <t>MAURICIO EDUARDO</t>
  </si>
  <si>
    <t>PAULA ANDREA</t>
  </si>
  <si>
    <t>MARIA ROSENDA</t>
  </si>
  <si>
    <t>HUMBERTO DANILO</t>
  </si>
  <si>
    <t>LESLIE DE LOS ANGELES</t>
  </si>
  <si>
    <t>JAIME EDUARDO</t>
  </si>
  <si>
    <t>DANIEL EMILIO</t>
  </si>
  <si>
    <t>HUGO DE LA CRUZ</t>
  </si>
  <si>
    <t>XIMENA ANDREA</t>
  </si>
  <si>
    <t>PAOLA BEATRIZ</t>
  </si>
  <si>
    <t>GRACIELA ANTONELLA</t>
  </si>
  <si>
    <t>SILVANA ALEJANDRA</t>
  </si>
  <si>
    <t>NORMA JACQUELINE</t>
  </si>
  <si>
    <t>ARNALDO GONZALO</t>
  </si>
  <si>
    <t>SYLVIA  DE LAS MERCEDES</t>
  </si>
  <si>
    <t>JORGE JOEL</t>
  </si>
  <si>
    <t>KARINA ESTER</t>
  </si>
  <si>
    <t>MARCELA DE LOURDES</t>
  </si>
  <si>
    <t>TERESA ALEJNADRA</t>
  </si>
  <si>
    <t>MIREYA DEL CARMEN</t>
  </si>
  <si>
    <t>MIGUEL ENRIQUE</t>
  </si>
  <si>
    <t>JUAN OSVALDO</t>
  </si>
  <si>
    <t>XIMENA ADRIANA</t>
  </si>
  <si>
    <t>AMALIA FRANCISCA</t>
  </si>
  <si>
    <t>HÉCTOR ENRIQUE</t>
  </si>
  <si>
    <t>LILY DEL CARMEN</t>
  </si>
  <si>
    <t>LIDIA DEL CARMEN</t>
  </si>
  <si>
    <t>YANET ANGELICA</t>
  </si>
  <si>
    <t>MARCIA DEL CARMEN</t>
  </si>
  <si>
    <t>ALEJANDRINA ANDREA</t>
  </si>
  <si>
    <t>INGRID DEL PILAR</t>
  </si>
  <si>
    <t>CECILIA ZUNILDA</t>
  </si>
  <si>
    <t>JUANA DEL CARMEN</t>
  </si>
  <si>
    <t>MARIELA DEL PILAR</t>
  </si>
  <si>
    <t>ISABEL JACQUELINE</t>
  </si>
  <si>
    <t>TERESA FERNANDA</t>
  </si>
  <si>
    <t>YESENIA CARMEN</t>
  </si>
  <si>
    <t>TERESA DEL ROSARIO</t>
  </si>
  <si>
    <t>ÁNGEL NONATO</t>
  </si>
  <si>
    <t>AIDA DE LAS MERCEDES</t>
  </si>
  <si>
    <t>MAGALY DEL CARMEN</t>
  </si>
  <si>
    <t>ELYTA DEL CARMEN</t>
  </si>
  <si>
    <t>PATRICIA SUSANA</t>
  </si>
  <si>
    <t>PEDRO ALEJANDRO</t>
  </si>
  <si>
    <t>JESSICA JACQUELINE</t>
  </si>
  <si>
    <t>LEADY JESSICA</t>
  </si>
  <si>
    <t>GLADYS ROSA</t>
  </si>
  <si>
    <t>NATALIA ANDREA</t>
  </si>
  <si>
    <t>JORGE ANTONIO</t>
  </si>
  <si>
    <t>MARIA ELISABETH</t>
  </si>
  <si>
    <t>JUAN HUMBERTO</t>
  </si>
  <si>
    <t>SANDRA VERONICA</t>
  </si>
  <si>
    <t>ROMINA NAYADE</t>
  </si>
  <si>
    <t>MONICA ANDREA</t>
  </si>
  <si>
    <t>FANNY DE LAS MERCEDES</t>
  </si>
  <si>
    <t>PATRICIA JAVIERA</t>
  </si>
  <si>
    <t>MARCELA CARMEN</t>
  </si>
  <si>
    <t>CAROLAINE ANDREA</t>
  </si>
  <si>
    <t>ELITA JOCELYN</t>
  </si>
  <si>
    <t>PATRICIA ANDREA</t>
  </si>
  <si>
    <t>MARGARITA DEL CARMEN</t>
  </si>
  <si>
    <t>ADMINISTRATIVO DIRECCION ADMINISTRACION Y FINANZAS</t>
  </si>
  <si>
    <t>CAJERO, DIRECCION DE MEDIO AMBIENTE Y ORNATO</t>
  </si>
  <si>
    <t>CONVENIOS, DIRECCION ADMINISTRACION Y FINANZAS</t>
  </si>
  <si>
    <t>COORDINADOR TERRITORIAL ORGANISMOS COMUNITARIOS</t>
  </si>
  <si>
    <t>DIRECCIÓN DE DESARROLLO ORGANIZACIONAL Y BIENESTAR</t>
  </si>
  <si>
    <t>DIRECTOR (S) RELACIONES PUBLICAS</t>
  </si>
  <si>
    <t>DIRECTOR DIRECCION DE MEDIO AMBIENTE Y ORNATO</t>
  </si>
  <si>
    <t>DIRECTORA OBRAS MUNICIPALES</t>
  </si>
  <si>
    <t>ENCARGADA ZOONOSIS</t>
  </si>
  <si>
    <t>ENCARGADO LUMINARIAS SECRETARIA COMUNAL DE PLANIFICACION</t>
  </si>
  <si>
    <t>ENCARGADO OFICINA PARTE DIRECCION OBRAS MUNICIPALES</t>
  </si>
  <si>
    <t>ESTAFETA SECRETARIA COMUNAL DE PLANIFICACION</t>
  </si>
  <si>
    <t>FUNCIONES ADMINISTRATIVAS ARCH Y CATASTRO DIRECCION OBRAS MUNICIPALES</t>
  </si>
  <si>
    <t>FUNCIONES ADMINISTRATIVAS CATASTRO DIRECCION OBRAS MUNICIPALES</t>
  </si>
  <si>
    <t>FUNCIONES TECNICAS DIRECCION DE OBRAS MUNICIPALES</t>
  </si>
  <si>
    <t>FUNCIONES DE ESCANEO Y DIGITALIZACION DIRECCION DE OBRAS MUNICIPALES</t>
  </si>
  <si>
    <t>REVISOR OFICINA DE REGULARIZACIÓN DIRECCION DE OBRAS MUNICIPALES</t>
  </si>
  <si>
    <t>SECRETARIA DIRECCION DE OBRAS MUNICIPALES</t>
  </si>
  <si>
    <t>INSPECTOR MUNICIPAL DIRECCION DE OBRAS MUNICIPALES</t>
  </si>
  <si>
    <t>INSPECTOR TECNICO DIRECCION DE OBRAS MUNICIPALES</t>
  </si>
  <si>
    <t>FUNCIONES OPERATIVAS DIRECCION DE OBRAS MUNICIPALES</t>
  </si>
  <si>
    <t>FUNCIONES DE ANALISTA SECRETARIA COMUNAL DE PLANIFICACION</t>
  </si>
  <si>
    <t>PROFESIONAL SECRETARIA COMUNAL DE PLANIFICACION</t>
  </si>
  <si>
    <t>SECRETARIA SECRETARIA COMUNAL DE PLANIFICACION</t>
  </si>
  <si>
    <t>INSPECTOR TÉCNICO SECRETARIA COMUNAL DE PLANIFICACION</t>
  </si>
  <si>
    <t>LABORES OPERATIVAS, EMERGENCIA, DIRECCION DE MEDIO AMBIENTE Y ORNATO</t>
  </si>
  <si>
    <t>FUNCIONES OPERATIVAS DIRECCION DE MEDIO AMBIENTE Y ORNATO</t>
  </si>
  <si>
    <t>FUNCIONES ADMINISTRATIVAS DIRECCION DE MEDIO AMBIENTE Y ORNATO</t>
  </si>
  <si>
    <t>FUNCIONES OPERATIVAS DIRECCION DESARROLLO COMUINITARIO</t>
  </si>
  <si>
    <t>PROFESIONAL DIRECCION DESARROLLO COMUINITARIO</t>
  </si>
  <si>
    <t>FUNCIONES ADMINISTRATIVAS DIRECCION ADMINISTRACION Y FINANZAS</t>
  </si>
  <si>
    <t>PROFESIONAL PRESUPUESTO DIRECCION DESARROLLO COMUINITARIO</t>
  </si>
  <si>
    <t>LABORES ADMINISTRATIVAS DEPTO ORGANISMOS COMUNITARIOS</t>
  </si>
  <si>
    <t>SECRETARIA DIRECCIÓN DE SERVICIOS DE SALUD, EDUCACIÓN Y ATENCIÓN DE MENORES</t>
  </si>
  <si>
    <t>ENCARGADO PRESUPUESTO DIRECCION DE MEDIO AMBIENTE Y ORNATO</t>
  </si>
  <si>
    <t>JEFE DEPTO ATENCIÓN AL VECINO</t>
  </si>
  <si>
    <t>Calidad Jurídica</t>
  </si>
  <si>
    <t>PLANTA</t>
  </si>
  <si>
    <t>Apellido Paterno</t>
  </si>
  <si>
    <t>Apellido Materno</t>
  </si>
  <si>
    <t>Calificación Profesional o Formación</t>
  </si>
  <si>
    <t>Cargo o Función</t>
  </si>
  <si>
    <t>Asignaciones Especiales</t>
  </si>
  <si>
    <t>Unidad Monetaria</t>
  </si>
  <si>
    <t>Remuneración Bruta Mensualizada</t>
  </si>
  <si>
    <t>Remuneración Líquida Mensualizada</t>
  </si>
  <si>
    <t>Nº Horas Diurnas</t>
  </si>
  <si>
    <t>Remuneración Horas Diurnas</t>
  </si>
  <si>
    <t>Nº Horas Nocturnas</t>
  </si>
  <si>
    <t>Nº Horas Festivas</t>
  </si>
  <si>
    <t>Remuneración Horas Festivas</t>
  </si>
  <si>
    <t>Fecha de Inicio dd/mm/aa</t>
  </si>
  <si>
    <t>Fecha de Término dd/mm/aa</t>
  </si>
  <si>
    <t>Remuneración Horas Nocturnas</t>
  </si>
  <si>
    <t>INGENIERO COMERCIAL CON MENCION EN ADM.</t>
  </si>
  <si>
    <t>ENCARGADO DE GUARDIAS EXTERNOS EN ADMINISTRACION MUNICIPAL</t>
  </si>
  <si>
    <t xml:space="preserve">DIRECTOR (S) SECRETARIA COMUNAL DE PLANIFICACION </t>
  </si>
  <si>
    <t>PROFESIONAL DEPTO PERSONAL</t>
  </si>
  <si>
    <t>DENISSE JAZMIN</t>
  </si>
  <si>
    <t>INGENIERO GESTION COMERCIAL</t>
  </si>
  <si>
    <t>ANALISTA AUDITORIA OPERATIVA</t>
  </si>
  <si>
    <t>SUPERVISOR</t>
  </si>
  <si>
    <t>TECNICO SOCIAL</t>
  </si>
  <si>
    <t>Motivo DIP</t>
  </si>
  <si>
    <t>Fecha de declaración</t>
  </si>
  <si>
    <t>ADMINISTRATIVO EN DEPARTAMENTO PERSONAL</t>
  </si>
  <si>
    <t>NALDA</t>
  </si>
  <si>
    <t>MUJICA</t>
  </si>
  <si>
    <t>JUEZ 1º JUZGADO POLICIA LOCAL</t>
  </si>
  <si>
    <t>RUIZ DE VIÑASPRE</t>
  </si>
  <si>
    <t>PARVEX</t>
  </si>
  <si>
    <t>INGENIERO CIVIL INDUSTRIAL</t>
  </si>
  <si>
    <t>SECRETARIA PLANIFICACION MUNICIPAL</t>
  </si>
  <si>
    <t>AUGER</t>
  </si>
  <si>
    <t>POZO</t>
  </si>
  <si>
    <t>GONGORA</t>
  </si>
  <si>
    <t>METAYER</t>
  </si>
  <si>
    <t>QUINTANILLA</t>
  </si>
  <si>
    <t>PACHECO</t>
  </si>
  <si>
    <t>RICARDO</t>
  </si>
  <si>
    <t>NATALY</t>
  </si>
  <si>
    <t>PARDO</t>
  </si>
  <si>
    <t>SARRUA</t>
  </si>
  <si>
    <t>PERLA MARINA</t>
  </si>
  <si>
    <t>MINERVA ANDREA</t>
  </si>
  <si>
    <t>GUSTAVO ADOLFO</t>
  </si>
  <si>
    <t>CESAR ALONSO</t>
  </si>
  <si>
    <t>FABIOLA ALEJANDRA</t>
  </si>
  <si>
    <t>JULIO ERNESTO</t>
  </si>
  <si>
    <t>OMAR HIPOLITO</t>
  </si>
  <si>
    <t>PAULINA ROSA MARIA</t>
  </si>
  <si>
    <t>RUTH ISABEL</t>
  </si>
  <si>
    <t>RECEPCIONISTA</t>
  </si>
  <si>
    <t>ASISTENTE DE ADMINISTRACION</t>
  </si>
  <si>
    <t>TECNICO EN COMPUTACION</t>
  </si>
  <si>
    <t>MANTENCION Y DESARROLLO</t>
  </si>
  <si>
    <t>DESARROLLO WEB</t>
  </si>
  <si>
    <t>LABORES ADMINISTRATIVAS Y TERRITORIALES</t>
  </si>
  <si>
    <t>PREVENCIONISTA DE RIESGOS</t>
  </si>
  <si>
    <t>INGENIERO MECANICO</t>
  </si>
  <si>
    <t>TECNICO EN ADMINISTRACION DE RECURSOS HUMANOS</t>
  </si>
  <si>
    <t>APOYO TECNICO</t>
  </si>
  <si>
    <t>ATENCION DE PUBLICO</t>
  </si>
  <si>
    <t>MEDIADOR FAMILIAR</t>
  </si>
  <si>
    <t>GRADO 19</t>
  </si>
  <si>
    <t>SECRETARIA EJECUTIVA</t>
  </si>
  <si>
    <t>LABORES ADMINISTRATIVA</t>
  </si>
  <si>
    <t>NATHALIE STEPHANIE</t>
  </si>
  <si>
    <t>PABLINA ALEJANDRA</t>
  </si>
  <si>
    <t>TECNICO EN ELECTRICIDAD</t>
  </si>
  <si>
    <t>LABORES ADMINISTRATIVAS</t>
  </si>
  <si>
    <t>JOSE MANUEL</t>
  </si>
  <si>
    <t>TORO</t>
  </si>
  <si>
    <t>SONIA AMALIA</t>
  </si>
  <si>
    <t>FUNCIONES ADMINISTRATIVAS</t>
  </si>
  <si>
    <t>No informa</t>
  </si>
  <si>
    <t>HELIDA LIDIA</t>
  </si>
  <si>
    <t>(33)(40)</t>
  </si>
  <si>
    <t>(33)(40)(153)</t>
  </si>
  <si>
    <t>(33)</t>
  </si>
  <si>
    <t>(33)(153)</t>
  </si>
  <si>
    <t>(33)(154)</t>
  </si>
  <si>
    <t>(33)(77)(153)</t>
  </si>
  <si>
    <t>(38)(39)</t>
  </si>
  <si>
    <t>(153)</t>
  </si>
  <si>
    <t>(33)(35)</t>
  </si>
  <si>
    <t>(33)(38)(39)</t>
  </si>
  <si>
    <t>SECRETARIA DIRECCION DE TRANSITO Y TRANSPORTE</t>
  </si>
  <si>
    <t>Marzo</t>
  </si>
  <si>
    <t>GRADO 3</t>
  </si>
  <si>
    <t>GRADO 1</t>
  </si>
  <si>
    <t>SUPLENCIA</t>
  </si>
  <si>
    <t>Cambio de Grado</t>
  </si>
  <si>
    <t>SUBROGANCIA</t>
  </si>
  <si>
    <t>Cambio de Grado y Escalafon</t>
  </si>
  <si>
    <t>(33)(41)(153)</t>
  </si>
  <si>
    <t>(41)</t>
  </si>
  <si>
    <t>(41)(153)</t>
  </si>
  <si>
    <t>(33)(41)</t>
  </si>
  <si>
    <t>(33)(41)(154)</t>
  </si>
  <si>
    <t>(33)(40)(41)</t>
  </si>
  <si>
    <t>(33)(40)(41)(136)</t>
  </si>
  <si>
    <t>(33)(41)(136)</t>
  </si>
  <si>
    <t>(41)(136)</t>
  </si>
  <si>
    <t>Cumplimiento de Bienios</t>
  </si>
  <si>
    <t>Cambio de Grado y Cumplimiento de Bienios</t>
  </si>
  <si>
    <t>P.S.G.S. RESOLUCION N° 871  por 3 dias</t>
  </si>
  <si>
    <t>P.S.G.S. RESOLUCION N° 889  por 2 dias y Cambio de Grado</t>
  </si>
  <si>
    <t>50% de remuneracion según Decreto N°1248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</si>
</sst>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€_-;\-* #,##0\ _€_-;_-* &quot;-&quot;\ _€_-;_-@_-"/>
    <numFmt numFmtId="167" formatCode="dd/mm/yyyy;@"/>
  </numFmts>
  <fonts count="7" x14ac:knownFonts="1">
    <font>
      <sz val="10"/>
      <name val="Arial"/>
    </font>
    <font>
      <b/>
      <sz val="9"/>
      <color indexed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3">
    <xf numFmtId="0" fontId="0" fillId="0" borderId="0"/>
    <xf numFmtId="0" fontId="4" fillId="3" borderId="0" applyNumberFormat="0" applyBorder="0" applyAlignment="0" applyProtection="0"/>
    <xf numFmtId="0" fontId="5" fillId="4" borderId="0" applyNumberFormat="0" applyBorder="0" applyAlignment="0" applyProtection="0"/>
  </cellStyleXfs>
  <cellXfs count="51"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3" fontId="3" fillId="0" borderId="1" xfId="2" applyNumberFormat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/>
    <xf numFmtId="14" fontId="3" fillId="0" borderId="1" xfId="1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1" applyFont="1" applyFill="1" applyBorder="1"/>
    <xf numFmtId="0" fontId="3" fillId="0" borderId="1" xfId="2" applyFont="1" applyFill="1" applyBorder="1" applyAlignment="1">
      <alignment horizontal="left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 wrapText="1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3" fontId="3" fillId="0" borderId="1" xfId="0" applyNumberFormat="1" applyFont="1" applyBorder="1"/>
    <xf numFmtId="0" fontId="2" fillId="5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167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14" fontId="3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/>
    <xf numFmtId="49" fontId="0" fillId="0" borderId="0" xfId="0" applyNumberFormat="1" applyBorder="1" applyAlignment="1">
      <alignment horizontal="center"/>
    </xf>
    <xf numFmtId="2" fontId="1" fillId="6" borderId="2" xfId="0" applyNumberFormat="1" applyFont="1" applyFill="1" applyBorder="1" applyAlignment="1">
      <alignment horizontal="center" vertical="center" wrapText="1"/>
    </xf>
    <xf numFmtId="3" fontId="0" fillId="0" borderId="1" xfId="0" applyNumberFormat="1" applyBorder="1"/>
  </cellXfs>
  <cellStyles count="3">
    <cellStyle name="Buena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S%20MUNI%20-%2016-05-16/Transparencia/PREPARACION/2016/07%20-%20JUL%2016/03%20-%20MONTOS%20HE%20-%20JU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  <sheetName val="CONTRATA"/>
      <sheetName val="TODOS"/>
      <sheetName val="TABLA REMU HE"/>
    </sheetNames>
    <sheetDataSet>
      <sheetData sheetId="0" refreshError="1"/>
      <sheetData sheetId="1" refreshError="1"/>
      <sheetData sheetId="2" refreshError="1"/>
      <sheetData sheetId="3">
        <row r="8">
          <cell r="C8" t="str">
            <v>GRADO 1</v>
          </cell>
          <cell r="D8">
            <v>0</v>
          </cell>
          <cell r="E8">
            <v>0</v>
          </cell>
        </row>
        <row r="9">
          <cell r="C9" t="str">
            <v>GRADO 2</v>
          </cell>
          <cell r="D9">
            <v>0</v>
          </cell>
          <cell r="E9">
            <v>0</v>
          </cell>
        </row>
        <row r="10">
          <cell r="C10" t="str">
            <v>GRADO 3</v>
          </cell>
          <cell r="D10">
            <v>0</v>
          </cell>
          <cell r="E10">
            <v>0</v>
          </cell>
        </row>
        <row r="11">
          <cell r="C11" t="str">
            <v>GRADO 4</v>
          </cell>
          <cell r="D11">
            <v>14773.888157894737</v>
          </cell>
          <cell r="E11">
            <v>17728.665789473685</v>
          </cell>
        </row>
        <row r="12">
          <cell r="C12" t="str">
            <v>GRADO 5</v>
          </cell>
          <cell r="D12">
            <v>13006.065789473685</v>
          </cell>
          <cell r="E12">
            <v>15607.278947368421</v>
          </cell>
        </row>
        <row r="13">
          <cell r="C13" t="str">
            <v>GRADO 6</v>
          </cell>
          <cell r="D13">
            <v>11331.440789473683</v>
          </cell>
          <cell r="E13">
            <v>13597.728947368421</v>
          </cell>
        </row>
        <row r="14">
          <cell r="C14" t="str">
            <v>GRADO 7</v>
          </cell>
          <cell r="D14">
            <v>9059.21052631579</v>
          </cell>
          <cell r="E14">
            <v>10871.052631578947</v>
          </cell>
        </row>
        <row r="15">
          <cell r="C15" t="str">
            <v>GRADO 8</v>
          </cell>
          <cell r="D15">
            <v>7431.6381578947367</v>
          </cell>
          <cell r="E15">
            <v>8917.9657894736847</v>
          </cell>
        </row>
        <row r="16">
          <cell r="C16" t="str">
            <v>GRADO 9</v>
          </cell>
          <cell r="D16">
            <v>6149.394736842105</v>
          </cell>
          <cell r="E16">
            <v>7379.273684210526</v>
          </cell>
        </row>
        <row r="17">
          <cell r="C17" t="str">
            <v>GRADO 10</v>
          </cell>
          <cell r="D17">
            <v>5087.4342105263158</v>
          </cell>
          <cell r="E17">
            <v>6104.9210526315783</v>
          </cell>
        </row>
        <row r="18">
          <cell r="C18" t="str">
            <v>GRADO 11</v>
          </cell>
          <cell r="D18">
            <v>4251.4473684210525</v>
          </cell>
          <cell r="E18">
            <v>5101.7368421052633</v>
          </cell>
        </row>
        <row r="19">
          <cell r="C19" t="str">
            <v>GRADO 12</v>
          </cell>
          <cell r="D19">
            <v>3553.855263157895</v>
          </cell>
          <cell r="E19">
            <v>4264.6263157894737</v>
          </cell>
        </row>
        <row r="20">
          <cell r="C20" t="str">
            <v>GRADO 13</v>
          </cell>
          <cell r="D20">
            <v>3017.125</v>
          </cell>
          <cell r="E20">
            <v>3620.5499999999997</v>
          </cell>
        </row>
        <row r="21">
          <cell r="C21" t="str">
            <v>GRADO 14</v>
          </cell>
          <cell r="D21">
            <v>2602.4605263157896</v>
          </cell>
          <cell r="E21">
            <v>3122.9526315789471</v>
          </cell>
        </row>
        <row r="22">
          <cell r="C22" t="str">
            <v>GRADO 15</v>
          </cell>
          <cell r="D22">
            <v>2306.0526315789475</v>
          </cell>
          <cell r="E22">
            <v>2767.2631578947367</v>
          </cell>
        </row>
        <row r="23">
          <cell r="C23" t="str">
            <v>GRADO 16</v>
          </cell>
          <cell r="D23">
            <v>2173.1052631578946</v>
          </cell>
          <cell r="E23">
            <v>2607.7263157894736</v>
          </cell>
        </row>
        <row r="24">
          <cell r="C24" t="str">
            <v>GRADO 17</v>
          </cell>
          <cell r="D24">
            <v>1910.3026315789473</v>
          </cell>
          <cell r="E24">
            <v>2292.3631578947366</v>
          </cell>
        </row>
        <row r="25">
          <cell r="C25" t="str">
            <v>GRADO 18</v>
          </cell>
          <cell r="D25">
            <v>1790.7565789473686</v>
          </cell>
          <cell r="E25">
            <v>2148.9078947368421</v>
          </cell>
        </row>
        <row r="26">
          <cell r="C26" t="str">
            <v>GRADO 19</v>
          </cell>
          <cell r="D26">
            <v>1753.1052631578948</v>
          </cell>
          <cell r="E26">
            <v>2103.7263157894736</v>
          </cell>
        </row>
        <row r="27">
          <cell r="C27" t="str">
            <v>GRADO 20</v>
          </cell>
          <cell r="D27">
            <v>1558.25</v>
          </cell>
          <cell r="E27">
            <v>1869.8999999999999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5"/>
  <sheetViews>
    <sheetView tabSelected="1" zoomScale="85" zoomScaleNormal="85" workbookViewId="0">
      <pane ySplit="1" topLeftCell="A248" activePane="bottomLeft" state="frozen"/>
      <selection activeCell="G183" sqref="G183"/>
      <selection pane="bottomLeft" activeCell="F285" sqref="F285:F286"/>
    </sheetView>
  </sheetViews>
  <sheetFormatPr baseColWidth="10" defaultRowHeight="12.75" x14ac:dyDescent="0.2"/>
  <cols>
    <col min="1" max="1" width="10.42578125" style="22" bestFit="1" customWidth="1"/>
    <col min="2" max="2" width="10.5703125" style="22" bestFit="1" customWidth="1"/>
    <col min="3" max="3" width="14.42578125" style="23" bestFit="1" customWidth="1"/>
    <col min="4" max="4" width="13.85546875" style="22" customWidth="1"/>
    <col min="5" max="5" width="11.28515625" style="22" bestFit="1" customWidth="1"/>
    <col min="6" max="6" width="21.28515625" style="22" bestFit="1" customWidth="1"/>
    <col min="7" max="7" width="11.42578125" style="24" customWidth="1"/>
    <col min="8" max="8" width="33.140625" style="22" customWidth="1"/>
    <col min="9" max="9" width="45.28515625" style="25" customWidth="1"/>
    <col min="10" max="10" width="18.5703125" style="24" customWidth="1"/>
    <col min="11" max="11" width="14.140625" style="48" customWidth="1"/>
    <col min="12" max="12" width="11.42578125" style="22" customWidth="1"/>
    <col min="13" max="13" width="15" style="26" customWidth="1"/>
    <col min="14" max="14" width="14.85546875" style="26" customWidth="1"/>
    <col min="15" max="15" width="11.140625" style="23" customWidth="1"/>
    <col min="16" max="16" width="14.42578125" style="27" customWidth="1"/>
    <col min="17" max="17" width="9.28515625" style="23" customWidth="1"/>
    <col min="18" max="18" width="15.42578125" style="26" customWidth="1"/>
    <col min="19" max="19" width="10.7109375" style="22" customWidth="1"/>
    <col min="20" max="20" width="13" style="26" customWidth="1"/>
    <col min="21" max="21" width="12.42578125" style="22" customWidth="1"/>
    <col min="22" max="22" width="14.42578125" style="22" customWidth="1"/>
    <col min="23" max="23" width="10.42578125" style="22" customWidth="1"/>
    <col min="24" max="24" width="47.5703125" style="22" customWidth="1"/>
    <col min="25" max="25" width="11.42578125" style="22" customWidth="1"/>
    <col min="26" max="26" width="7.42578125" style="22" customWidth="1"/>
    <col min="27" max="27" width="12.42578125" style="22" customWidth="1"/>
    <col min="28" max="16384" width="11.42578125" style="22"/>
  </cols>
  <sheetData>
    <row r="1" spans="1:27" s="32" customFormat="1" ht="44.25" customHeight="1" x14ac:dyDescent="0.2">
      <c r="A1" s="33" t="s">
        <v>6</v>
      </c>
      <c r="B1" s="33" t="s">
        <v>7</v>
      </c>
      <c r="C1" s="33" t="s">
        <v>0</v>
      </c>
      <c r="D1" s="33" t="s">
        <v>826</v>
      </c>
      <c r="E1" s="33" t="s">
        <v>827</v>
      </c>
      <c r="F1" s="33" t="s">
        <v>1</v>
      </c>
      <c r="G1" s="33" t="s">
        <v>2</v>
      </c>
      <c r="H1" s="33" t="s">
        <v>828</v>
      </c>
      <c r="I1" s="33" t="s">
        <v>829</v>
      </c>
      <c r="J1" s="33" t="s">
        <v>3</v>
      </c>
      <c r="K1" s="49" t="s">
        <v>830</v>
      </c>
      <c r="L1" s="33" t="s">
        <v>831</v>
      </c>
      <c r="M1" s="33" t="s">
        <v>832</v>
      </c>
      <c r="N1" s="33" t="s">
        <v>833</v>
      </c>
      <c r="O1" s="33" t="s">
        <v>834</v>
      </c>
      <c r="P1" s="33" t="s">
        <v>835</v>
      </c>
      <c r="Q1" s="33" t="s">
        <v>836</v>
      </c>
      <c r="R1" s="33" t="s">
        <v>841</v>
      </c>
      <c r="S1" s="33" t="s">
        <v>837</v>
      </c>
      <c r="T1" s="33" t="s">
        <v>838</v>
      </c>
      <c r="U1" s="33" t="s">
        <v>839</v>
      </c>
      <c r="V1" s="33" t="s">
        <v>840</v>
      </c>
      <c r="W1" s="33" t="s">
        <v>824</v>
      </c>
      <c r="X1" s="33" t="s">
        <v>4</v>
      </c>
      <c r="Y1" s="33" t="s">
        <v>5</v>
      </c>
      <c r="Z1" s="33" t="s">
        <v>851</v>
      </c>
      <c r="AA1" s="33" t="s">
        <v>852</v>
      </c>
    </row>
    <row r="2" spans="1:27" s="8" customFormat="1" x14ac:dyDescent="0.2">
      <c r="A2" s="29">
        <v>2019</v>
      </c>
      <c r="B2" s="4" t="s">
        <v>916</v>
      </c>
      <c r="C2" s="1" t="s">
        <v>11</v>
      </c>
      <c r="D2" s="2" t="s">
        <v>176</v>
      </c>
      <c r="E2" s="2" t="s">
        <v>177</v>
      </c>
      <c r="F2" s="2" t="s">
        <v>178</v>
      </c>
      <c r="G2" s="1" t="s">
        <v>128</v>
      </c>
      <c r="H2" s="3" t="s">
        <v>63</v>
      </c>
      <c r="I2" s="3" t="s">
        <v>179</v>
      </c>
      <c r="J2" s="2" t="s">
        <v>16</v>
      </c>
      <c r="K2" s="5" t="s">
        <v>930</v>
      </c>
      <c r="L2" s="6" t="s">
        <v>9</v>
      </c>
      <c r="M2" s="50">
        <v>1077686</v>
      </c>
      <c r="N2" s="50">
        <v>916220</v>
      </c>
      <c r="O2" s="50">
        <f>40+40</f>
        <v>80</v>
      </c>
      <c r="P2" s="50">
        <f>100988.947368421+100989</f>
        <v>201977.94736842101</v>
      </c>
      <c r="Q2" s="50">
        <v>0</v>
      </c>
      <c r="R2" s="50">
        <v>0</v>
      </c>
      <c r="S2" s="50">
        <f>65+54</f>
        <v>119</v>
      </c>
      <c r="T2" s="50">
        <f>196928.447368421+163602</f>
        <v>360530.44736842101</v>
      </c>
      <c r="U2" s="7">
        <v>40725</v>
      </c>
      <c r="V2" s="7" t="s">
        <v>180</v>
      </c>
      <c r="W2" s="4" t="s">
        <v>825</v>
      </c>
      <c r="X2" s="34" t="s">
        <v>17</v>
      </c>
      <c r="Y2" s="45" t="s">
        <v>903</v>
      </c>
      <c r="Z2" s="40"/>
      <c r="AA2" s="39"/>
    </row>
    <row r="3" spans="1:27" s="8" customFormat="1" x14ac:dyDescent="0.2">
      <c r="A3" s="29">
        <v>2019</v>
      </c>
      <c r="B3" s="4" t="s">
        <v>916</v>
      </c>
      <c r="C3" s="1" t="s">
        <v>12</v>
      </c>
      <c r="D3" s="35" t="s">
        <v>470</v>
      </c>
      <c r="E3" s="35" t="s">
        <v>175</v>
      </c>
      <c r="F3" s="35" t="s">
        <v>895</v>
      </c>
      <c r="G3" s="1" t="s">
        <v>29</v>
      </c>
      <c r="H3" s="35" t="s">
        <v>15</v>
      </c>
      <c r="I3" s="43" t="s">
        <v>12</v>
      </c>
      <c r="J3" s="35" t="s">
        <v>16</v>
      </c>
      <c r="K3" s="36" t="s">
        <v>931</v>
      </c>
      <c r="L3" s="6" t="s">
        <v>9</v>
      </c>
      <c r="M3" s="50">
        <v>541000</v>
      </c>
      <c r="N3" s="50">
        <v>442046</v>
      </c>
      <c r="O3" s="50">
        <v>40</v>
      </c>
      <c r="P3" s="50">
        <v>78422.105263157893</v>
      </c>
      <c r="Q3" s="50">
        <v>0</v>
      </c>
      <c r="R3" s="50">
        <v>0</v>
      </c>
      <c r="S3" s="50">
        <v>77</v>
      </c>
      <c r="T3" s="50">
        <v>181155.06315789474</v>
      </c>
      <c r="U3" s="7">
        <v>42552</v>
      </c>
      <c r="V3" s="7" t="s">
        <v>180</v>
      </c>
      <c r="W3" s="4" t="s">
        <v>825</v>
      </c>
      <c r="X3" s="34" t="s">
        <v>17</v>
      </c>
      <c r="Y3" s="45" t="s">
        <v>903</v>
      </c>
      <c r="Z3" s="40"/>
      <c r="AA3" s="39"/>
    </row>
    <row r="4" spans="1:27" s="8" customFormat="1" x14ac:dyDescent="0.2">
      <c r="A4" s="29">
        <v>2019</v>
      </c>
      <c r="B4" s="4" t="s">
        <v>916</v>
      </c>
      <c r="C4" s="9" t="s">
        <v>18</v>
      </c>
      <c r="D4" s="2" t="s">
        <v>13</v>
      </c>
      <c r="E4" s="2" t="s">
        <v>56</v>
      </c>
      <c r="F4" s="2" t="s">
        <v>181</v>
      </c>
      <c r="G4" s="1" t="s">
        <v>20</v>
      </c>
      <c r="H4" s="2" t="s">
        <v>182</v>
      </c>
      <c r="I4" s="3" t="s">
        <v>183</v>
      </c>
      <c r="J4" s="2" t="s">
        <v>16</v>
      </c>
      <c r="K4" s="5" t="s">
        <v>908</v>
      </c>
      <c r="L4" s="6" t="s">
        <v>9</v>
      </c>
      <c r="M4" s="50">
        <v>1714424</v>
      </c>
      <c r="N4" s="50">
        <v>1247551</v>
      </c>
      <c r="O4" s="50">
        <v>25</v>
      </c>
      <c r="P4" s="50">
        <v>168312.66447368421</v>
      </c>
      <c r="Q4" s="50">
        <v>0</v>
      </c>
      <c r="R4" s="50">
        <v>0</v>
      </c>
      <c r="S4" s="50">
        <v>0</v>
      </c>
      <c r="T4" s="50">
        <v>0</v>
      </c>
      <c r="U4" s="7">
        <v>36230</v>
      </c>
      <c r="V4" s="7" t="s">
        <v>180</v>
      </c>
      <c r="W4" s="6" t="s">
        <v>825</v>
      </c>
      <c r="X4" s="34" t="s">
        <v>17</v>
      </c>
      <c r="Y4" s="45" t="s">
        <v>903</v>
      </c>
      <c r="Z4" s="40">
        <v>10</v>
      </c>
      <c r="AA4" s="39">
        <v>43555</v>
      </c>
    </row>
    <row r="5" spans="1:27" s="8" customFormat="1" x14ac:dyDescent="0.2">
      <c r="A5" s="29">
        <v>2019</v>
      </c>
      <c r="B5" s="4" t="s">
        <v>916</v>
      </c>
      <c r="C5" s="9" t="s">
        <v>40</v>
      </c>
      <c r="D5" s="2" t="s">
        <v>184</v>
      </c>
      <c r="E5" s="2" t="s">
        <v>185</v>
      </c>
      <c r="F5" s="2" t="s">
        <v>186</v>
      </c>
      <c r="G5" s="1" t="s">
        <v>14</v>
      </c>
      <c r="H5" s="2" t="s">
        <v>187</v>
      </c>
      <c r="I5" s="3" t="s">
        <v>158</v>
      </c>
      <c r="J5" s="35" t="s">
        <v>16</v>
      </c>
      <c r="K5" s="5" t="s">
        <v>907</v>
      </c>
      <c r="L5" s="6" t="s">
        <v>9</v>
      </c>
      <c r="M5" s="50">
        <v>789238</v>
      </c>
      <c r="N5" s="50">
        <v>629841</v>
      </c>
      <c r="O5" s="50">
        <v>40</v>
      </c>
      <c r="P5" s="50">
        <v>132128.68421052629</v>
      </c>
      <c r="Q5" s="50">
        <v>0</v>
      </c>
      <c r="R5" s="50">
        <v>0</v>
      </c>
      <c r="S5" s="50">
        <v>20</v>
      </c>
      <c r="T5" s="50">
        <v>79277.210526315786</v>
      </c>
      <c r="U5" s="7">
        <v>37288</v>
      </c>
      <c r="V5" s="7" t="s">
        <v>180</v>
      </c>
      <c r="W5" s="6" t="s">
        <v>825</v>
      </c>
      <c r="X5" s="34" t="s">
        <v>17</v>
      </c>
      <c r="Y5" s="45" t="s">
        <v>903</v>
      </c>
      <c r="Z5" s="40"/>
      <c r="AA5" s="39"/>
    </row>
    <row r="6" spans="1:27" s="8" customFormat="1" x14ac:dyDescent="0.2">
      <c r="A6" s="29">
        <v>2019</v>
      </c>
      <c r="B6" s="4" t="s">
        <v>916</v>
      </c>
      <c r="C6" s="9" t="s">
        <v>12</v>
      </c>
      <c r="D6" s="2" t="s">
        <v>188</v>
      </c>
      <c r="E6" s="2" t="s">
        <v>189</v>
      </c>
      <c r="F6" s="2" t="s">
        <v>190</v>
      </c>
      <c r="G6" s="1" t="s">
        <v>254</v>
      </c>
      <c r="H6" s="2" t="s">
        <v>191</v>
      </c>
      <c r="I6" s="3" t="s">
        <v>192</v>
      </c>
      <c r="J6" s="2" t="s">
        <v>16</v>
      </c>
      <c r="K6" s="5" t="s">
        <v>926</v>
      </c>
      <c r="L6" s="6" t="s">
        <v>9</v>
      </c>
      <c r="M6" s="50">
        <v>1079501</v>
      </c>
      <c r="N6" s="50">
        <v>875946</v>
      </c>
      <c r="O6" s="50">
        <v>40</v>
      </c>
      <c r="P6" s="50">
        <v>186183.42105263157</v>
      </c>
      <c r="Q6" s="50">
        <v>0</v>
      </c>
      <c r="R6" s="50">
        <v>0</v>
      </c>
      <c r="S6" s="50">
        <v>40</v>
      </c>
      <c r="T6" s="50">
        <v>223420.10526315789</v>
      </c>
      <c r="U6" s="7">
        <v>29632</v>
      </c>
      <c r="V6" s="7" t="s">
        <v>180</v>
      </c>
      <c r="W6" s="6" t="s">
        <v>825</v>
      </c>
      <c r="X6" s="34" t="s">
        <v>17</v>
      </c>
      <c r="Y6" s="45" t="s">
        <v>903</v>
      </c>
      <c r="Z6" s="40"/>
      <c r="AA6" s="39"/>
    </row>
    <row r="7" spans="1:27" s="8" customFormat="1" x14ac:dyDescent="0.2">
      <c r="A7" s="29">
        <v>2019</v>
      </c>
      <c r="B7" s="4" t="s">
        <v>916</v>
      </c>
      <c r="C7" s="9" t="s">
        <v>193</v>
      </c>
      <c r="D7" s="2" t="s">
        <v>99</v>
      </c>
      <c r="E7" s="2" t="s">
        <v>130</v>
      </c>
      <c r="F7" s="2" t="s">
        <v>701</v>
      </c>
      <c r="G7" s="1" t="s">
        <v>22</v>
      </c>
      <c r="H7" s="2" t="s">
        <v>194</v>
      </c>
      <c r="I7" s="3" t="s">
        <v>195</v>
      </c>
      <c r="J7" s="35" t="s">
        <v>16</v>
      </c>
      <c r="K7" s="5" t="s">
        <v>927</v>
      </c>
      <c r="L7" s="6" t="s">
        <v>9</v>
      </c>
      <c r="M7" s="50">
        <v>1306986</v>
      </c>
      <c r="N7" s="50">
        <v>943270</v>
      </c>
      <c r="O7" s="50">
        <v>40</v>
      </c>
      <c r="P7" s="50">
        <v>222793.68421052635</v>
      </c>
      <c r="Q7" s="50">
        <v>0</v>
      </c>
      <c r="R7" s="50">
        <v>0</v>
      </c>
      <c r="S7" s="50">
        <v>93</v>
      </c>
      <c r="T7" s="50">
        <v>621594.37894736847</v>
      </c>
      <c r="U7" s="7">
        <v>36892</v>
      </c>
      <c r="V7" s="7" t="s">
        <v>180</v>
      </c>
      <c r="W7" s="6" t="s">
        <v>825</v>
      </c>
      <c r="X7" s="34" t="s">
        <v>17</v>
      </c>
      <c r="Y7" s="45" t="s">
        <v>903</v>
      </c>
      <c r="Z7" s="40">
        <v>10</v>
      </c>
      <c r="AA7" s="39">
        <v>43555</v>
      </c>
    </row>
    <row r="8" spans="1:27" s="8" customFormat="1" x14ac:dyDescent="0.2">
      <c r="A8" s="29">
        <v>2019</v>
      </c>
      <c r="B8" s="4" t="s">
        <v>916</v>
      </c>
      <c r="C8" s="9" t="s">
        <v>11</v>
      </c>
      <c r="D8" s="10" t="s">
        <v>196</v>
      </c>
      <c r="E8" s="10" t="s">
        <v>197</v>
      </c>
      <c r="F8" s="10" t="s">
        <v>198</v>
      </c>
      <c r="G8" s="10" t="s">
        <v>29</v>
      </c>
      <c r="H8" s="11" t="s">
        <v>199</v>
      </c>
      <c r="I8" s="11" t="s">
        <v>112</v>
      </c>
      <c r="J8" s="2" t="s">
        <v>16</v>
      </c>
      <c r="K8" s="5" t="s">
        <v>930</v>
      </c>
      <c r="L8" s="6" t="s">
        <v>9</v>
      </c>
      <c r="M8" s="50">
        <v>553894</v>
      </c>
      <c r="N8" s="50">
        <v>426034</v>
      </c>
      <c r="O8" s="50">
        <v>74</v>
      </c>
      <c r="P8" s="50">
        <v>145080.89473684211</v>
      </c>
      <c r="Q8" s="50">
        <v>38</v>
      </c>
      <c r="R8" s="50">
        <v>89401.2</v>
      </c>
      <c r="S8" s="50">
        <v>138</v>
      </c>
      <c r="T8" s="50">
        <v>324667.51578947366</v>
      </c>
      <c r="U8" s="7">
        <v>41091</v>
      </c>
      <c r="V8" s="7" t="s">
        <v>180</v>
      </c>
      <c r="W8" s="6" t="s">
        <v>825</v>
      </c>
      <c r="X8" s="34" t="s">
        <v>17</v>
      </c>
      <c r="Y8" s="45" t="s">
        <v>903</v>
      </c>
      <c r="Z8" s="40"/>
      <c r="AA8" s="39"/>
    </row>
    <row r="9" spans="1:27" s="8" customFormat="1" x14ac:dyDescent="0.2">
      <c r="A9" s="29">
        <v>2019</v>
      </c>
      <c r="B9" s="4" t="s">
        <v>916</v>
      </c>
      <c r="C9" s="9" t="s">
        <v>18</v>
      </c>
      <c r="D9" s="2" t="s">
        <v>200</v>
      </c>
      <c r="E9" s="2" t="s">
        <v>31</v>
      </c>
      <c r="F9" s="2" t="s">
        <v>702</v>
      </c>
      <c r="G9" s="1" t="s">
        <v>156</v>
      </c>
      <c r="H9" s="2" t="s">
        <v>201</v>
      </c>
      <c r="I9" s="3" t="s">
        <v>797</v>
      </c>
      <c r="J9" s="35" t="s">
        <v>16</v>
      </c>
      <c r="K9" s="5" t="s">
        <v>908</v>
      </c>
      <c r="L9" s="6" t="s">
        <v>9</v>
      </c>
      <c r="M9" s="50">
        <v>2030471</v>
      </c>
      <c r="N9" s="50">
        <v>1586371</v>
      </c>
      <c r="O9" s="50">
        <v>40</v>
      </c>
      <c r="P9" s="50">
        <v>325453.42105263157</v>
      </c>
      <c r="Q9" s="50">
        <v>0</v>
      </c>
      <c r="R9" s="50">
        <v>0</v>
      </c>
      <c r="S9" s="50">
        <v>20</v>
      </c>
      <c r="T9" s="50">
        <v>195272.05263157896</v>
      </c>
      <c r="U9" s="7">
        <v>35898</v>
      </c>
      <c r="V9" s="7" t="s">
        <v>180</v>
      </c>
      <c r="W9" s="6" t="s">
        <v>825</v>
      </c>
      <c r="X9" s="34" t="s">
        <v>17</v>
      </c>
      <c r="Y9" s="45" t="s">
        <v>903</v>
      </c>
      <c r="Z9" s="40">
        <v>10</v>
      </c>
      <c r="AA9" s="39">
        <v>43555</v>
      </c>
    </row>
    <row r="10" spans="1:27" s="8" customFormat="1" x14ac:dyDescent="0.2">
      <c r="A10" s="29">
        <v>2019</v>
      </c>
      <c r="B10" s="4" t="s">
        <v>916</v>
      </c>
      <c r="C10" s="9" t="s">
        <v>12</v>
      </c>
      <c r="D10" s="2" t="s">
        <v>202</v>
      </c>
      <c r="E10" s="2" t="s">
        <v>203</v>
      </c>
      <c r="F10" s="2" t="s">
        <v>204</v>
      </c>
      <c r="G10" s="1" t="s">
        <v>14</v>
      </c>
      <c r="H10" s="2" t="s">
        <v>205</v>
      </c>
      <c r="I10" s="3" t="s">
        <v>206</v>
      </c>
      <c r="J10" s="2" t="s">
        <v>16</v>
      </c>
      <c r="K10" s="5" t="s">
        <v>907</v>
      </c>
      <c r="L10" s="6" t="s">
        <v>9</v>
      </c>
      <c r="M10" s="50">
        <v>801872</v>
      </c>
      <c r="N10" s="50">
        <v>557482</v>
      </c>
      <c r="O10" s="50">
        <v>40</v>
      </c>
      <c r="P10" s="50">
        <v>132128.68421052629</v>
      </c>
      <c r="Q10" s="50">
        <v>0</v>
      </c>
      <c r="R10" s="50">
        <v>0</v>
      </c>
      <c r="S10" s="50">
        <v>80</v>
      </c>
      <c r="T10" s="50">
        <v>317108.84210526315</v>
      </c>
      <c r="U10" s="7">
        <v>32813</v>
      </c>
      <c r="V10" s="7" t="s">
        <v>180</v>
      </c>
      <c r="W10" s="6" t="s">
        <v>825</v>
      </c>
      <c r="X10" s="34" t="s">
        <v>17</v>
      </c>
      <c r="Y10" s="45" t="s">
        <v>903</v>
      </c>
      <c r="Z10" s="40"/>
      <c r="AA10" s="39"/>
    </row>
    <row r="11" spans="1:27" s="8" customFormat="1" x14ac:dyDescent="0.2">
      <c r="A11" s="29">
        <v>2019</v>
      </c>
      <c r="B11" s="4" t="s">
        <v>916</v>
      </c>
      <c r="C11" s="9" t="s">
        <v>18</v>
      </c>
      <c r="D11" s="2" t="s">
        <v>24</v>
      </c>
      <c r="E11" s="2" t="s">
        <v>207</v>
      </c>
      <c r="F11" s="2" t="s">
        <v>208</v>
      </c>
      <c r="G11" s="1" t="s">
        <v>156</v>
      </c>
      <c r="H11" s="2" t="s">
        <v>72</v>
      </c>
      <c r="I11" s="3" t="s">
        <v>844</v>
      </c>
      <c r="J11" s="35" t="s">
        <v>16</v>
      </c>
      <c r="K11" s="5" t="s">
        <v>923</v>
      </c>
      <c r="L11" s="6" t="s">
        <v>9</v>
      </c>
      <c r="M11" s="50">
        <v>2061962</v>
      </c>
      <c r="N11" s="50">
        <v>1520485</v>
      </c>
      <c r="O11" s="50">
        <v>66</v>
      </c>
      <c r="P11" s="50">
        <v>536998.14473684214</v>
      </c>
      <c r="Q11" s="50">
        <v>12</v>
      </c>
      <c r="R11" s="50">
        <v>117163.23157894737</v>
      </c>
      <c r="S11" s="50">
        <v>73</v>
      </c>
      <c r="T11" s="50">
        <v>712742.99210526317</v>
      </c>
      <c r="U11" s="7">
        <v>43282</v>
      </c>
      <c r="V11" s="7" t="s">
        <v>180</v>
      </c>
      <c r="W11" s="6" t="s">
        <v>825</v>
      </c>
      <c r="X11" s="34" t="s">
        <v>17</v>
      </c>
      <c r="Y11" s="45" t="s">
        <v>903</v>
      </c>
      <c r="Z11" s="40">
        <v>10</v>
      </c>
      <c r="AA11" s="39">
        <v>43555</v>
      </c>
    </row>
    <row r="12" spans="1:27" s="8" customFormat="1" x14ac:dyDescent="0.2">
      <c r="A12" s="29">
        <v>2019</v>
      </c>
      <c r="B12" s="4" t="s">
        <v>916</v>
      </c>
      <c r="C12" s="9" t="s">
        <v>11</v>
      </c>
      <c r="D12" s="2" t="s">
        <v>209</v>
      </c>
      <c r="E12" s="2" t="s">
        <v>210</v>
      </c>
      <c r="F12" s="2" t="s">
        <v>211</v>
      </c>
      <c r="G12" s="1" t="s">
        <v>14</v>
      </c>
      <c r="H12" s="2" t="s">
        <v>26</v>
      </c>
      <c r="I12" s="3" t="s">
        <v>27</v>
      </c>
      <c r="J12" s="2" t="s">
        <v>16</v>
      </c>
      <c r="K12" s="5" t="s">
        <v>926</v>
      </c>
      <c r="L12" s="6" t="s">
        <v>9</v>
      </c>
      <c r="M12" s="50">
        <v>805535</v>
      </c>
      <c r="N12" s="50">
        <v>634338</v>
      </c>
      <c r="O12" s="50">
        <v>40</v>
      </c>
      <c r="P12" s="50">
        <v>132128.68421052629</v>
      </c>
      <c r="Q12" s="50">
        <v>6</v>
      </c>
      <c r="R12" s="50">
        <v>23783.163157894734</v>
      </c>
      <c r="S12" s="50">
        <v>86</v>
      </c>
      <c r="T12" s="50">
        <v>340892.00526315789</v>
      </c>
      <c r="U12" s="7">
        <v>33788</v>
      </c>
      <c r="V12" s="7" t="s">
        <v>180</v>
      </c>
      <c r="W12" s="6" t="s">
        <v>825</v>
      </c>
      <c r="X12" s="34" t="s">
        <v>17</v>
      </c>
      <c r="Y12" s="45" t="s">
        <v>903</v>
      </c>
      <c r="Z12" s="40"/>
      <c r="AA12" s="39"/>
    </row>
    <row r="13" spans="1:27" s="8" customFormat="1" x14ac:dyDescent="0.2">
      <c r="A13" s="29">
        <v>2019</v>
      </c>
      <c r="B13" s="4" t="s">
        <v>916</v>
      </c>
      <c r="C13" s="9" t="s">
        <v>40</v>
      </c>
      <c r="D13" s="2" t="s">
        <v>170</v>
      </c>
      <c r="E13" s="2" t="s">
        <v>212</v>
      </c>
      <c r="F13" s="2" t="s">
        <v>904</v>
      </c>
      <c r="G13" s="1" t="s">
        <v>14</v>
      </c>
      <c r="H13" s="2" t="s">
        <v>53</v>
      </c>
      <c r="I13" s="3" t="s">
        <v>213</v>
      </c>
      <c r="J13" s="35" t="s">
        <v>16</v>
      </c>
      <c r="K13" s="5" t="s">
        <v>907</v>
      </c>
      <c r="L13" s="6" t="s">
        <v>9</v>
      </c>
      <c r="M13" s="50">
        <v>782922</v>
      </c>
      <c r="N13" s="50">
        <v>528996</v>
      </c>
      <c r="O13" s="50">
        <v>40</v>
      </c>
      <c r="P13" s="50">
        <v>132128.68421052629</v>
      </c>
      <c r="Q13" s="50">
        <v>0</v>
      </c>
      <c r="R13" s="50">
        <v>0</v>
      </c>
      <c r="S13" s="50">
        <v>80</v>
      </c>
      <c r="T13" s="50">
        <v>317108.84210526315</v>
      </c>
      <c r="U13" s="7">
        <v>35989</v>
      </c>
      <c r="V13" s="15" t="s">
        <v>180</v>
      </c>
      <c r="W13" s="6" t="s">
        <v>825</v>
      </c>
      <c r="X13" s="34" t="s">
        <v>17</v>
      </c>
      <c r="Y13" s="45" t="s">
        <v>903</v>
      </c>
      <c r="Z13" s="40"/>
      <c r="AA13" s="39"/>
    </row>
    <row r="14" spans="1:27" s="8" customFormat="1" x14ac:dyDescent="0.2">
      <c r="A14" s="29">
        <v>2019</v>
      </c>
      <c r="B14" s="4" t="s">
        <v>916</v>
      </c>
      <c r="C14" s="9" t="s">
        <v>12</v>
      </c>
      <c r="D14" s="2" t="s">
        <v>214</v>
      </c>
      <c r="E14" s="2" t="s">
        <v>215</v>
      </c>
      <c r="F14" s="2" t="s">
        <v>703</v>
      </c>
      <c r="G14" s="1" t="s">
        <v>254</v>
      </c>
      <c r="H14" s="2" t="s">
        <v>63</v>
      </c>
      <c r="I14" s="3" t="s">
        <v>179</v>
      </c>
      <c r="J14" s="2" t="s">
        <v>16</v>
      </c>
      <c r="K14" s="5" t="s">
        <v>926</v>
      </c>
      <c r="L14" s="6" t="s">
        <v>9</v>
      </c>
      <c r="M14" s="50">
        <v>1044254</v>
      </c>
      <c r="N14" s="50">
        <v>815019</v>
      </c>
      <c r="O14" s="50">
        <v>40</v>
      </c>
      <c r="P14" s="50">
        <v>186183.42105263157</v>
      </c>
      <c r="Q14" s="50">
        <v>0</v>
      </c>
      <c r="R14" s="50">
        <v>0</v>
      </c>
      <c r="S14" s="50">
        <v>60</v>
      </c>
      <c r="T14" s="50">
        <v>335130.15789473685</v>
      </c>
      <c r="U14" s="7">
        <v>29342</v>
      </c>
      <c r="V14" s="7" t="s">
        <v>180</v>
      </c>
      <c r="W14" s="6" t="s">
        <v>825</v>
      </c>
      <c r="X14" s="34" t="s">
        <v>17</v>
      </c>
      <c r="Y14" s="45" t="s">
        <v>903</v>
      </c>
      <c r="Z14" s="40"/>
      <c r="AA14" s="39"/>
    </row>
    <row r="15" spans="1:27" s="8" customFormat="1" x14ac:dyDescent="0.2">
      <c r="A15" s="29">
        <v>2019</v>
      </c>
      <c r="B15" s="4" t="s">
        <v>916</v>
      </c>
      <c r="C15" s="9" t="s">
        <v>40</v>
      </c>
      <c r="D15" s="2" t="s">
        <v>37</v>
      </c>
      <c r="E15" s="2" t="s">
        <v>66</v>
      </c>
      <c r="F15" s="2" t="s">
        <v>216</v>
      </c>
      <c r="G15" s="1" t="s">
        <v>20</v>
      </c>
      <c r="H15" s="2" t="s">
        <v>104</v>
      </c>
      <c r="I15" s="3" t="s">
        <v>39</v>
      </c>
      <c r="J15" s="35" t="s">
        <v>16</v>
      </c>
      <c r="K15" s="16" t="s">
        <v>905</v>
      </c>
      <c r="L15" s="6" t="s">
        <v>9</v>
      </c>
      <c r="M15" s="50">
        <v>1396299</v>
      </c>
      <c r="N15" s="50">
        <v>856045</v>
      </c>
      <c r="O15" s="50">
        <v>22</v>
      </c>
      <c r="P15" s="50">
        <v>148115.14473684211</v>
      </c>
      <c r="Q15" s="50">
        <v>6</v>
      </c>
      <c r="R15" s="50">
        <v>48474.047368421052</v>
      </c>
      <c r="S15" s="50">
        <v>52</v>
      </c>
      <c r="T15" s="50">
        <v>420108.4105263158</v>
      </c>
      <c r="U15" s="7">
        <v>29952</v>
      </c>
      <c r="V15" s="7" t="s">
        <v>180</v>
      </c>
      <c r="W15" s="6" t="s">
        <v>825</v>
      </c>
      <c r="X15" s="34" t="s">
        <v>932</v>
      </c>
      <c r="Y15" s="45" t="s">
        <v>903</v>
      </c>
      <c r="Z15" s="40">
        <v>10</v>
      </c>
      <c r="AA15" s="39">
        <v>43555</v>
      </c>
    </row>
    <row r="16" spans="1:27" s="8" customFormat="1" x14ac:dyDescent="0.2">
      <c r="A16" s="29">
        <v>2019</v>
      </c>
      <c r="B16" s="4" t="s">
        <v>916</v>
      </c>
      <c r="C16" s="9" t="s">
        <v>18</v>
      </c>
      <c r="D16" s="2" t="s">
        <v>217</v>
      </c>
      <c r="E16" s="2" t="s">
        <v>152</v>
      </c>
      <c r="F16" s="2" t="s">
        <v>218</v>
      </c>
      <c r="G16" s="38" t="s">
        <v>219</v>
      </c>
      <c r="H16" s="2" t="s">
        <v>220</v>
      </c>
      <c r="I16" s="3" t="s">
        <v>221</v>
      </c>
      <c r="J16" s="2" t="s">
        <v>16</v>
      </c>
      <c r="K16" s="5" t="s">
        <v>907</v>
      </c>
      <c r="L16" s="6" t="s">
        <v>9</v>
      </c>
      <c r="M16" s="50">
        <v>2630878</v>
      </c>
      <c r="N16" s="50">
        <v>2082358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258538</v>
      </c>
      <c r="U16" s="7">
        <v>39600</v>
      </c>
      <c r="V16" s="7" t="s">
        <v>180</v>
      </c>
      <c r="W16" s="6" t="s">
        <v>825</v>
      </c>
      <c r="X16" s="34" t="s">
        <v>17</v>
      </c>
      <c r="Y16" s="45" t="s">
        <v>903</v>
      </c>
      <c r="Z16" s="40">
        <v>10</v>
      </c>
      <c r="AA16" s="39">
        <v>43555</v>
      </c>
    </row>
    <row r="17" spans="1:27" s="8" customFormat="1" x14ac:dyDescent="0.2">
      <c r="A17" s="29">
        <v>2019</v>
      </c>
      <c r="B17" s="4" t="s">
        <v>916</v>
      </c>
      <c r="C17" s="9" t="s">
        <v>11</v>
      </c>
      <c r="D17" s="2" t="s">
        <v>222</v>
      </c>
      <c r="E17" s="2" t="s">
        <v>76</v>
      </c>
      <c r="F17" s="2" t="s">
        <v>704</v>
      </c>
      <c r="G17" s="1" t="s">
        <v>25</v>
      </c>
      <c r="H17" s="2" t="s">
        <v>223</v>
      </c>
      <c r="I17" s="3" t="s">
        <v>224</v>
      </c>
      <c r="J17" s="35" t="s">
        <v>16</v>
      </c>
      <c r="K17" s="5" t="s">
        <v>930</v>
      </c>
      <c r="L17" s="6" t="s">
        <v>9</v>
      </c>
      <c r="M17" s="50">
        <v>811307</v>
      </c>
      <c r="N17" s="50">
        <v>422218</v>
      </c>
      <c r="O17" s="50">
        <v>40</v>
      </c>
      <c r="P17" s="50">
        <v>113969.47368421052</v>
      </c>
      <c r="Q17" s="50">
        <v>0</v>
      </c>
      <c r="R17" s="50">
        <v>0</v>
      </c>
      <c r="S17" s="50">
        <v>34</v>
      </c>
      <c r="T17" s="50">
        <v>116248.86315789472</v>
      </c>
      <c r="U17" s="7">
        <v>35965</v>
      </c>
      <c r="V17" s="7" t="s">
        <v>180</v>
      </c>
      <c r="W17" s="6" t="s">
        <v>825</v>
      </c>
      <c r="X17" s="34" t="s">
        <v>17</v>
      </c>
      <c r="Y17" s="45" t="s">
        <v>903</v>
      </c>
      <c r="Z17" s="40"/>
      <c r="AA17" s="39"/>
    </row>
    <row r="18" spans="1:27" s="8" customFormat="1" x14ac:dyDescent="0.2">
      <c r="A18" s="29">
        <v>2019</v>
      </c>
      <c r="B18" s="4" t="s">
        <v>916</v>
      </c>
      <c r="C18" s="9" t="s">
        <v>12</v>
      </c>
      <c r="D18" s="2" t="s">
        <v>861</v>
      </c>
      <c r="E18" s="2" t="s">
        <v>141</v>
      </c>
      <c r="F18" s="2" t="s">
        <v>871</v>
      </c>
      <c r="G18" s="1" t="s">
        <v>36</v>
      </c>
      <c r="H18" s="2" t="s">
        <v>223</v>
      </c>
      <c r="I18" s="3" t="s">
        <v>880</v>
      </c>
      <c r="J18" s="2" t="s">
        <v>16</v>
      </c>
      <c r="K18" s="36" t="s">
        <v>8</v>
      </c>
      <c r="L18" s="6" t="s">
        <v>9</v>
      </c>
      <c r="M18" s="50">
        <v>501373</v>
      </c>
      <c r="N18" s="50">
        <v>406160</v>
      </c>
      <c r="O18" s="50">
        <v>22</v>
      </c>
      <c r="P18" s="50">
        <v>46011.697368421053</v>
      </c>
      <c r="Q18" s="50">
        <v>0</v>
      </c>
      <c r="R18" s="50">
        <v>0</v>
      </c>
      <c r="S18" s="50">
        <v>0</v>
      </c>
      <c r="T18" s="50">
        <v>0</v>
      </c>
      <c r="U18" s="7">
        <v>43175</v>
      </c>
      <c r="V18" s="7" t="s">
        <v>180</v>
      </c>
      <c r="W18" s="6" t="s">
        <v>825</v>
      </c>
      <c r="X18" s="34" t="s">
        <v>17</v>
      </c>
      <c r="Y18" s="45" t="s">
        <v>903</v>
      </c>
      <c r="Z18" s="40"/>
      <c r="AA18" s="39"/>
    </row>
    <row r="19" spans="1:27" s="8" customFormat="1" x14ac:dyDescent="0.2">
      <c r="A19" s="29">
        <v>2019</v>
      </c>
      <c r="B19" s="4" t="s">
        <v>916</v>
      </c>
      <c r="C19" s="9" t="s">
        <v>12</v>
      </c>
      <c r="D19" s="2" t="s">
        <v>225</v>
      </c>
      <c r="E19" s="2" t="s">
        <v>226</v>
      </c>
      <c r="F19" s="2" t="s">
        <v>227</v>
      </c>
      <c r="G19" s="1" t="s">
        <v>14</v>
      </c>
      <c r="H19" s="2" t="s">
        <v>104</v>
      </c>
      <c r="I19" s="3" t="s">
        <v>174</v>
      </c>
      <c r="J19" s="35" t="s">
        <v>16</v>
      </c>
      <c r="K19" s="5" t="s">
        <v>907</v>
      </c>
      <c r="L19" s="6" t="s">
        <v>9</v>
      </c>
      <c r="M19" s="50">
        <v>808188</v>
      </c>
      <c r="N19" s="50">
        <v>564533</v>
      </c>
      <c r="O19" s="50">
        <v>40</v>
      </c>
      <c r="P19" s="50">
        <v>132128.68421052629</v>
      </c>
      <c r="Q19" s="50">
        <v>0</v>
      </c>
      <c r="R19" s="50">
        <v>0</v>
      </c>
      <c r="S19" s="50">
        <v>24</v>
      </c>
      <c r="T19" s="50">
        <v>95132.652631578938</v>
      </c>
      <c r="U19" s="7">
        <v>35898</v>
      </c>
      <c r="V19" s="7" t="s">
        <v>180</v>
      </c>
      <c r="W19" s="6" t="s">
        <v>825</v>
      </c>
      <c r="X19" s="34" t="s">
        <v>17</v>
      </c>
      <c r="Y19" s="45" t="s">
        <v>903</v>
      </c>
      <c r="Z19" s="40"/>
      <c r="AA19" s="39"/>
    </row>
    <row r="20" spans="1:27" s="8" customFormat="1" x14ac:dyDescent="0.2">
      <c r="A20" s="29">
        <v>2019</v>
      </c>
      <c r="B20" s="4" t="s">
        <v>916</v>
      </c>
      <c r="C20" s="9" t="s">
        <v>11</v>
      </c>
      <c r="D20" s="2" t="s">
        <v>228</v>
      </c>
      <c r="E20" s="2" t="s">
        <v>229</v>
      </c>
      <c r="F20" s="2" t="s">
        <v>705</v>
      </c>
      <c r="G20" s="1" t="s">
        <v>14</v>
      </c>
      <c r="H20" s="2" t="s">
        <v>63</v>
      </c>
      <c r="I20" s="3" t="s">
        <v>139</v>
      </c>
      <c r="J20" s="2" t="s">
        <v>16</v>
      </c>
      <c r="K20" s="5" t="s">
        <v>930</v>
      </c>
      <c r="L20" s="6" t="s">
        <v>9</v>
      </c>
      <c r="M20" s="50">
        <v>860581</v>
      </c>
      <c r="N20" s="50">
        <v>398328</v>
      </c>
      <c r="O20" s="50">
        <v>24</v>
      </c>
      <c r="P20" s="50">
        <v>79277.210526315786</v>
      </c>
      <c r="Q20" s="50">
        <v>0</v>
      </c>
      <c r="R20" s="50">
        <v>0</v>
      </c>
      <c r="S20" s="50">
        <v>20</v>
      </c>
      <c r="T20" s="50">
        <v>79277.210526315786</v>
      </c>
      <c r="U20" s="7">
        <v>32234</v>
      </c>
      <c r="V20" s="7" t="s">
        <v>180</v>
      </c>
      <c r="W20" s="6" t="s">
        <v>825</v>
      </c>
      <c r="X20" s="34" t="s">
        <v>17</v>
      </c>
      <c r="Y20" s="45" t="s">
        <v>903</v>
      </c>
      <c r="Z20" s="40"/>
      <c r="AA20" s="39"/>
    </row>
    <row r="21" spans="1:27" s="8" customFormat="1" x14ac:dyDescent="0.2">
      <c r="A21" s="29">
        <v>2019</v>
      </c>
      <c r="B21" s="4" t="s">
        <v>916</v>
      </c>
      <c r="C21" s="9" t="s">
        <v>12</v>
      </c>
      <c r="D21" s="2" t="s">
        <v>230</v>
      </c>
      <c r="E21" s="2" t="s">
        <v>231</v>
      </c>
      <c r="F21" s="2" t="s">
        <v>706</v>
      </c>
      <c r="G21" s="1" t="s">
        <v>14</v>
      </c>
      <c r="H21" s="2" t="s">
        <v>63</v>
      </c>
      <c r="I21" s="3" t="s">
        <v>232</v>
      </c>
      <c r="J21" s="35" t="s">
        <v>16</v>
      </c>
      <c r="K21" s="5" t="s">
        <v>930</v>
      </c>
      <c r="L21" s="6" t="s">
        <v>9</v>
      </c>
      <c r="M21" s="50">
        <v>906657</v>
      </c>
      <c r="N21" s="50">
        <v>701335</v>
      </c>
      <c r="O21" s="50">
        <v>40</v>
      </c>
      <c r="P21" s="50">
        <v>132128.68421052629</v>
      </c>
      <c r="Q21" s="50">
        <v>0</v>
      </c>
      <c r="R21" s="50">
        <v>0</v>
      </c>
      <c r="S21" s="50">
        <v>20</v>
      </c>
      <c r="T21" s="50">
        <v>79277.210526315786</v>
      </c>
      <c r="U21" s="7">
        <v>35688</v>
      </c>
      <c r="V21" s="7" t="s">
        <v>180</v>
      </c>
      <c r="W21" s="6" t="s">
        <v>825</v>
      </c>
      <c r="X21" s="34" t="s">
        <v>17</v>
      </c>
      <c r="Y21" s="45" t="s">
        <v>903</v>
      </c>
      <c r="Z21" s="40"/>
      <c r="AA21" s="39"/>
    </row>
    <row r="22" spans="1:27" s="8" customFormat="1" x14ac:dyDescent="0.2">
      <c r="A22" s="29">
        <v>2019</v>
      </c>
      <c r="B22" s="4" t="s">
        <v>916</v>
      </c>
      <c r="C22" s="9" t="s">
        <v>18</v>
      </c>
      <c r="D22" s="2" t="s">
        <v>235</v>
      </c>
      <c r="E22" s="2" t="s">
        <v>236</v>
      </c>
      <c r="F22" s="2" t="s">
        <v>707</v>
      </c>
      <c r="G22" s="1" t="s">
        <v>67</v>
      </c>
      <c r="H22" s="2" t="s">
        <v>237</v>
      </c>
      <c r="I22" s="3" t="s">
        <v>238</v>
      </c>
      <c r="J22" s="2" t="s">
        <v>16</v>
      </c>
      <c r="K22" s="5" t="s">
        <v>923</v>
      </c>
      <c r="L22" s="6" t="s">
        <v>9</v>
      </c>
      <c r="M22" s="50">
        <v>3336305</v>
      </c>
      <c r="N22" s="50">
        <v>2653860</v>
      </c>
      <c r="O22" s="50">
        <v>21</v>
      </c>
      <c r="P22" s="50">
        <v>299026.04605263157</v>
      </c>
      <c r="Q22" s="50">
        <v>0</v>
      </c>
      <c r="R22" s="50">
        <v>0</v>
      </c>
      <c r="S22" s="50">
        <v>16</v>
      </c>
      <c r="T22" s="50">
        <v>273395.24210526317</v>
      </c>
      <c r="U22" s="7">
        <v>32174</v>
      </c>
      <c r="V22" s="7" t="s">
        <v>180</v>
      </c>
      <c r="W22" s="6" t="s">
        <v>825</v>
      </c>
      <c r="X22" s="34" t="s">
        <v>17</v>
      </c>
      <c r="Y22" s="45" t="s">
        <v>903</v>
      </c>
      <c r="Z22" s="40">
        <v>10</v>
      </c>
      <c r="AA22" s="39">
        <v>43555</v>
      </c>
    </row>
    <row r="23" spans="1:27" s="8" customFormat="1" x14ac:dyDescent="0.2">
      <c r="A23" s="29">
        <v>2019</v>
      </c>
      <c r="B23" s="4" t="s">
        <v>916</v>
      </c>
      <c r="C23" s="9" t="s">
        <v>12</v>
      </c>
      <c r="D23" s="2" t="s">
        <v>239</v>
      </c>
      <c r="E23" s="2" t="s">
        <v>171</v>
      </c>
      <c r="F23" s="2" t="s">
        <v>708</v>
      </c>
      <c r="G23" s="1" t="s">
        <v>254</v>
      </c>
      <c r="H23" s="2" t="s">
        <v>63</v>
      </c>
      <c r="I23" s="3" t="s">
        <v>240</v>
      </c>
      <c r="J23" s="35" t="s">
        <v>16</v>
      </c>
      <c r="K23" s="5" t="s">
        <v>930</v>
      </c>
      <c r="L23" s="6" t="s">
        <v>9</v>
      </c>
      <c r="M23" s="50">
        <v>1066665</v>
      </c>
      <c r="N23" s="50">
        <v>526966</v>
      </c>
      <c r="O23" s="50">
        <v>40</v>
      </c>
      <c r="P23" s="50">
        <v>186183.42105263157</v>
      </c>
      <c r="Q23" s="50">
        <v>0</v>
      </c>
      <c r="R23" s="50">
        <v>0</v>
      </c>
      <c r="S23" s="50">
        <v>20</v>
      </c>
      <c r="T23" s="50">
        <v>111710.05263157895</v>
      </c>
      <c r="U23" s="7">
        <v>31427</v>
      </c>
      <c r="V23" s="7" t="s">
        <v>180</v>
      </c>
      <c r="W23" s="6" t="s">
        <v>825</v>
      </c>
      <c r="X23" s="34" t="s">
        <v>17</v>
      </c>
      <c r="Y23" s="45" t="s">
        <v>903</v>
      </c>
      <c r="Z23" s="40"/>
      <c r="AA23" s="39"/>
    </row>
    <row r="24" spans="1:27" s="8" customFormat="1" x14ac:dyDescent="0.2">
      <c r="A24" s="29">
        <v>2019</v>
      </c>
      <c r="B24" s="4" t="s">
        <v>916</v>
      </c>
      <c r="C24" s="9" t="s">
        <v>11</v>
      </c>
      <c r="D24" s="2" t="s">
        <v>241</v>
      </c>
      <c r="E24" s="2" t="s">
        <v>146</v>
      </c>
      <c r="F24" s="2" t="s">
        <v>242</v>
      </c>
      <c r="G24" s="1" t="s">
        <v>14</v>
      </c>
      <c r="H24" s="2" t="s">
        <v>104</v>
      </c>
      <c r="I24" s="3" t="s">
        <v>27</v>
      </c>
      <c r="J24" s="2" t="s">
        <v>16</v>
      </c>
      <c r="K24" s="5" t="s">
        <v>930</v>
      </c>
      <c r="L24" s="6" t="s">
        <v>9</v>
      </c>
      <c r="M24" s="50">
        <v>847948</v>
      </c>
      <c r="N24" s="50">
        <v>386436</v>
      </c>
      <c r="O24" s="50">
        <v>59</v>
      </c>
      <c r="P24" s="50">
        <v>194889.80921052629</v>
      </c>
      <c r="Q24" s="50">
        <v>0</v>
      </c>
      <c r="R24" s="50">
        <v>0</v>
      </c>
      <c r="S24" s="50">
        <v>67</v>
      </c>
      <c r="T24" s="50">
        <v>265578.65526315785</v>
      </c>
      <c r="U24" s="7">
        <v>32555</v>
      </c>
      <c r="V24" s="7" t="s">
        <v>180</v>
      </c>
      <c r="W24" s="6" t="s">
        <v>825</v>
      </c>
      <c r="X24" s="34" t="s">
        <v>17</v>
      </c>
      <c r="Y24" s="45" t="s">
        <v>903</v>
      </c>
      <c r="Z24" s="40"/>
      <c r="AA24" s="39"/>
    </row>
    <row r="25" spans="1:27" s="8" customFormat="1" x14ac:dyDescent="0.2">
      <c r="A25" s="29">
        <v>2019</v>
      </c>
      <c r="B25" s="4" t="s">
        <v>916</v>
      </c>
      <c r="C25" s="10" t="s">
        <v>40</v>
      </c>
      <c r="D25" s="12" t="s">
        <v>243</v>
      </c>
      <c r="E25" s="12" t="s">
        <v>152</v>
      </c>
      <c r="F25" s="12" t="s">
        <v>84</v>
      </c>
      <c r="G25" s="1" t="s">
        <v>254</v>
      </c>
      <c r="H25" s="12" t="s">
        <v>244</v>
      </c>
      <c r="I25" s="14" t="s">
        <v>802</v>
      </c>
      <c r="J25" s="35" t="s">
        <v>16</v>
      </c>
      <c r="K25" s="5" t="s">
        <v>905</v>
      </c>
      <c r="L25" s="6" t="s">
        <v>9</v>
      </c>
      <c r="M25" s="50">
        <v>1016210</v>
      </c>
      <c r="N25" s="50">
        <v>570958</v>
      </c>
      <c r="O25" s="50">
        <v>62</v>
      </c>
      <c r="P25" s="50">
        <v>288584.30263157893</v>
      </c>
      <c r="Q25" s="50">
        <v>17</v>
      </c>
      <c r="R25" s="50">
        <v>94953.544736842101</v>
      </c>
      <c r="S25" s="50">
        <v>110</v>
      </c>
      <c r="T25" s="50">
        <v>614405.28947368416</v>
      </c>
      <c r="U25" s="15">
        <v>34547</v>
      </c>
      <c r="V25" s="15" t="s">
        <v>180</v>
      </c>
      <c r="W25" s="20" t="s">
        <v>825</v>
      </c>
      <c r="X25" s="34" t="s">
        <v>17</v>
      </c>
      <c r="Y25" s="45" t="s">
        <v>903</v>
      </c>
      <c r="Z25" s="40">
        <v>10</v>
      </c>
      <c r="AA25" s="39">
        <v>43555</v>
      </c>
    </row>
    <row r="26" spans="1:27" s="8" customFormat="1" x14ac:dyDescent="0.2">
      <c r="A26" s="29">
        <v>2019</v>
      </c>
      <c r="B26" s="4" t="s">
        <v>916</v>
      </c>
      <c r="C26" s="9" t="s">
        <v>11</v>
      </c>
      <c r="D26" s="2" t="s">
        <v>245</v>
      </c>
      <c r="E26" s="2" t="s">
        <v>246</v>
      </c>
      <c r="F26" s="2" t="s">
        <v>247</v>
      </c>
      <c r="G26" s="1" t="s">
        <v>14</v>
      </c>
      <c r="H26" s="2" t="s">
        <v>248</v>
      </c>
      <c r="I26" s="3" t="s">
        <v>30</v>
      </c>
      <c r="J26" s="2" t="s">
        <v>16</v>
      </c>
      <c r="K26" s="5" t="s">
        <v>907</v>
      </c>
      <c r="L26" s="6" t="s">
        <v>9</v>
      </c>
      <c r="M26" s="50">
        <v>816083</v>
      </c>
      <c r="N26" s="50">
        <v>619966</v>
      </c>
      <c r="O26" s="50">
        <v>40</v>
      </c>
      <c r="P26" s="50">
        <v>132128.68421052629</v>
      </c>
      <c r="Q26" s="50">
        <v>11</v>
      </c>
      <c r="R26" s="50">
        <v>43602.465789473681</v>
      </c>
      <c r="S26" s="50">
        <v>123</v>
      </c>
      <c r="T26" s="50">
        <v>487554.84473684209</v>
      </c>
      <c r="U26" s="7">
        <v>29892</v>
      </c>
      <c r="V26" s="7" t="s">
        <v>180</v>
      </c>
      <c r="W26" s="6" t="s">
        <v>825</v>
      </c>
      <c r="X26" s="34" t="s">
        <v>17</v>
      </c>
      <c r="Y26" s="45" t="s">
        <v>903</v>
      </c>
      <c r="Z26" s="40"/>
      <c r="AA26" s="39"/>
    </row>
    <row r="27" spans="1:27" s="8" customFormat="1" x14ac:dyDescent="0.2">
      <c r="A27" s="29">
        <v>2019</v>
      </c>
      <c r="B27" s="4" t="s">
        <v>916</v>
      </c>
      <c r="C27" s="9" t="s">
        <v>12</v>
      </c>
      <c r="D27" s="2" t="s">
        <v>41</v>
      </c>
      <c r="E27" s="2" t="s">
        <v>249</v>
      </c>
      <c r="F27" s="2" t="s">
        <v>709</v>
      </c>
      <c r="G27" s="1" t="s">
        <v>55</v>
      </c>
      <c r="H27" s="2" t="s">
        <v>63</v>
      </c>
      <c r="I27" s="3" t="s">
        <v>139</v>
      </c>
      <c r="J27" s="35" t="s">
        <v>16</v>
      </c>
      <c r="K27" s="5" t="s">
        <v>907</v>
      </c>
      <c r="L27" s="6" t="s">
        <v>9</v>
      </c>
      <c r="M27" s="50">
        <v>894296</v>
      </c>
      <c r="N27" s="50">
        <v>687214</v>
      </c>
      <c r="O27" s="50">
        <v>37</v>
      </c>
      <c r="P27" s="50">
        <v>143960.91447368418</v>
      </c>
      <c r="Q27" s="50">
        <v>0</v>
      </c>
      <c r="R27" s="50">
        <v>0</v>
      </c>
      <c r="S27" s="50">
        <v>18</v>
      </c>
      <c r="T27" s="50">
        <v>84042.047368421045</v>
      </c>
      <c r="U27" s="7">
        <v>33983</v>
      </c>
      <c r="V27" s="7" t="s">
        <v>180</v>
      </c>
      <c r="W27" s="6" t="s">
        <v>825</v>
      </c>
      <c r="X27" s="34" t="s">
        <v>17</v>
      </c>
      <c r="Y27" s="45" t="s">
        <v>903</v>
      </c>
      <c r="Z27" s="40"/>
      <c r="AA27" s="39"/>
    </row>
    <row r="28" spans="1:27" s="8" customFormat="1" x14ac:dyDescent="0.2">
      <c r="A28" s="29">
        <v>2019</v>
      </c>
      <c r="B28" s="4" t="s">
        <v>916</v>
      </c>
      <c r="C28" s="9" t="s">
        <v>40</v>
      </c>
      <c r="D28" s="2" t="s">
        <v>41</v>
      </c>
      <c r="E28" s="2" t="s">
        <v>862</v>
      </c>
      <c r="F28" s="2" t="s">
        <v>872</v>
      </c>
      <c r="G28" s="1" t="s">
        <v>25</v>
      </c>
      <c r="H28" s="2" t="s">
        <v>223</v>
      </c>
      <c r="I28" s="2" t="s">
        <v>881</v>
      </c>
      <c r="J28" s="2" t="s">
        <v>16</v>
      </c>
      <c r="K28" s="36" t="s">
        <v>8</v>
      </c>
      <c r="L28" s="6" t="s">
        <v>9</v>
      </c>
      <c r="M28" s="50">
        <v>657864</v>
      </c>
      <c r="N28" s="50">
        <v>530348</v>
      </c>
      <c r="O28" s="50">
        <v>40</v>
      </c>
      <c r="P28" s="50">
        <v>113969.47368421052</v>
      </c>
      <c r="Q28" s="50">
        <v>0</v>
      </c>
      <c r="R28" s="50">
        <v>0</v>
      </c>
      <c r="S28" s="50">
        <v>100</v>
      </c>
      <c r="T28" s="50">
        <v>341908.42105263157</v>
      </c>
      <c r="U28" s="7">
        <v>43175</v>
      </c>
      <c r="V28" s="7" t="s">
        <v>180</v>
      </c>
      <c r="W28" s="6" t="s">
        <v>825</v>
      </c>
      <c r="X28" s="34" t="s">
        <v>17</v>
      </c>
      <c r="Y28" s="45" t="s">
        <v>903</v>
      </c>
      <c r="Z28" s="40"/>
      <c r="AA28" s="39"/>
    </row>
    <row r="29" spans="1:27" s="8" customFormat="1" x14ac:dyDescent="0.2">
      <c r="A29" s="29">
        <v>2019</v>
      </c>
      <c r="B29" s="4" t="s">
        <v>916</v>
      </c>
      <c r="C29" s="9" t="s">
        <v>11</v>
      </c>
      <c r="D29" s="10" t="s">
        <v>41</v>
      </c>
      <c r="E29" s="10" t="s">
        <v>161</v>
      </c>
      <c r="F29" s="10" t="s">
        <v>250</v>
      </c>
      <c r="G29" s="10" t="s">
        <v>49</v>
      </c>
      <c r="H29" s="2" t="s">
        <v>104</v>
      </c>
      <c r="I29" s="2" t="s">
        <v>251</v>
      </c>
      <c r="J29" s="35" t="s">
        <v>16</v>
      </c>
      <c r="K29" s="5" t="s">
        <v>907</v>
      </c>
      <c r="L29" s="6" t="s">
        <v>9</v>
      </c>
      <c r="M29" s="50">
        <v>581670</v>
      </c>
      <c r="N29" s="50">
        <v>414162</v>
      </c>
      <c r="O29" s="50">
        <v>40</v>
      </c>
      <c r="P29" s="50">
        <v>95166.578947368413</v>
      </c>
      <c r="Q29" s="50">
        <v>0</v>
      </c>
      <c r="R29" s="50">
        <v>0</v>
      </c>
      <c r="S29" s="50">
        <v>48</v>
      </c>
      <c r="T29" s="50">
        <v>137039.87368421053</v>
      </c>
      <c r="U29" s="7">
        <v>41091</v>
      </c>
      <c r="V29" s="7" t="s">
        <v>180</v>
      </c>
      <c r="W29" s="6" t="s">
        <v>825</v>
      </c>
      <c r="X29" s="34" t="s">
        <v>17</v>
      </c>
      <c r="Y29" s="45" t="s">
        <v>903</v>
      </c>
      <c r="Z29" s="40"/>
      <c r="AA29" s="39"/>
    </row>
    <row r="30" spans="1:27" s="8" customFormat="1" x14ac:dyDescent="0.2">
      <c r="A30" s="29">
        <v>2019</v>
      </c>
      <c r="B30" s="4" t="s">
        <v>916</v>
      </c>
      <c r="C30" s="1" t="s">
        <v>18</v>
      </c>
      <c r="D30" s="1" t="s">
        <v>41</v>
      </c>
      <c r="E30" s="2" t="s">
        <v>43</v>
      </c>
      <c r="F30" s="2" t="s">
        <v>44</v>
      </c>
      <c r="G30" s="2" t="s">
        <v>22</v>
      </c>
      <c r="H30" s="2" t="s">
        <v>23</v>
      </c>
      <c r="I30" s="2" t="s">
        <v>45</v>
      </c>
      <c r="J30" s="2" t="s">
        <v>16</v>
      </c>
      <c r="K30" s="5" t="s">
        <v>908</v>
      </c>
      <c r="L30" s="6" t="s">
        <v>9</v>
      </c>
      <c r="M30" s="50">
        <v>1393644</v>
      </c>
      <c r="N30" s="50">
        <v>1101956</v>
      </c>
      <c r="O30" s="50">
        <v>40</v>
      </c>
      <c r="P30" s="50">
        <v>222793.68421052635</v>
      </c>
      <c r="Q30" s="50">
        <v>32</v>
      </c>
      <c r="R30" s="50">
        <v>213881.93684210526</v>
      </c>
      <c r="S30" s="50">
        <v>40</v>
      </c>
      <c r="T30" s="50">
        <v>267352.42105263157</v>
      </c>
      <c r="U30" s="7">
        <v>42370</v>
      </c>
      <c r="V30" s="7" t="s">
        <v>180</v>
      </c>
      <c r="W30" s="4" t="s">
        <v>825</v>
      </c>
      <c r="X30" s="34" t="s">
        <v>17</v>
      </c>
      <c r="Y30" s="45" t="s">
        <v>903</v>
      </c>
      <c r="Z30" s="40">
        <v>10</v>
      </c>
      <c r="AA30" s="39">
        <v>43555</v>
      </c>
    </row>
    <row r="31" spans="1:27" s="8" customFormat="1" x14ac:dyDescent="0.2">
      <c r="A31" s="29">
        <v>2019</v>
      </c>
      <c r="B31" s="4" t="s">
        <v>916</v>
      </c>
      <c r="C31" s="9" t="s">
        <v>40</v>
      </c>
      <c r="D31" s="2" t="s">
        <v>252</v>
      </c>
      <c r="E31" s="2" t="s">
        <v>42</v>
      </c>
      <c r="F31" s="2" t="s">
        <v>253</v>
      </c>
      <c r="G31" s="1" t="s">
        <v>22</v>
      </c>
      <c r="H31" s="2" t="s">
        <v>255</v>
      </c>
      <c r="I31" s="3" t="s">
        <v>809</v>
      </c>
      <c r="J31" s="35" t="s">
        <v>16</v>
      </c>
      <c r="K31" s="5" t="s">
        <v>926</v>
      </c>
      <c r="L31" s="6" t="s">
        <v>9</v>
      </c>
      <c r="M31" s="50">
        <v>1208950</v>
      </c>
      <c r="N31" s="50">
        <v>907090</v>
      </c>
      <c r="O31" s="50">
        <v>40</v>
      </c>
      <c r="P31" s="50">
        <v>222793.68421052635</v>
      </c>
      <c r="Q31" s="50">
        <v>0</v>
      </c>
      <c r="R31" s="50">
        <v>0</v>
      </c>
      <c r="S31" s="50">
        <v>100</v>
      </c>
      <c r="T31" s="50">
        <v>668381.05263157899</v>
      </c>
      <c r="U31" s="7">
        <v>34394</v>
      </c>
      <c r="V31" s="7" t="s">
        <v>180</v>
      </c>
      <c r="W31" s="6" t="s">
        <v>825</v>
      </c>
      <c r="X31" s="34" t="s">
        <v>17</v>
      </c>
      <c r="Y31" s="45" t="s">
        <v>903</v>
      </c>
      <c r="Z31" s="40">
        <v>10</v>
      </c>
      <c r="AA31" s="39">
        <v>43555</v>
      </c>
    </row>
    <row r="32" spans="1:27" s="8" customFormat="1" x14ac:dyDescent="0.2">
      <c r="A32" s="30">
        <v>2019</v>
      </c>
      <c r="B32" s="4" t="s">
        <v>916</v>
      </c>
      <c r="C32" s="41" t="s">
        <v>233</v>
      </c>
      <c r="D32" s="35" t="s">
        <v>50</v>
      </c>
      <c r="E32" s="35" t="s">
        <v>51</v>
      </c>
      <c r="F32" s="35" t="s">
        <v>52</v>
      </c>
      <c r="G32" s="35" t="s">
        <v>917</v>
      </c>
      <c r="H32" s="35" t="s">
        <v>53</v>
      </c>
      <c r="I32" s="35" t="s">
        <v>54</v>
      </c>
      <c r="J32" s="35" t="s">
        <v>16</v>
      </c>
      <c r="K32" s="36" t="s">
        <v>923</v>
      </c>
      <c r="L32" s="31" t="s">
        <v>9</v>
      </c>
      <c r="M32" s="50">
        <v>3180132</v>
      </c>
      <c r="N32" s="50">
        <v>2593889</v>
      </c>
      <c r="O32" s="50">
        <v>40</v>
      </c>
      <c r="P32" s="50">
        <v>671559.21052631573</v>
      </c>
      <c r="Q32" s="50">
        <v>0</v>
      </c>
      <c r="R32" s="50">
        <v>0</v>
      </c>
      <c r="S32" s="50">
        <v>20</v>
      </c>
      <c r="T32" s="50">
        <v>402935.52631578944</v>
      </c>
      <c r="U32" s="37">
        <v>43101</v>
      </c>
      <c r="V32" s="37" t="s">
        <v>180</v>
      </c>
      <c r="W32" s="30" t="s">
        <v>825</v>
      </c>
      <c r="X32" s="44" t="s">
        <v>922</v>
      </c>
      <c r="Y32" s="45" t="s">
        <v>903</v>
      </c>
      <c r="Z32" s="46">
        <v>10</v>
      </c>
      <c r="AA32" s="47">
        <v>43555</v>
      </c>
    </row>
    <row r="33" spans="1:27" s="8" customFormat="1" x14ac:dyDescent="0.2">
      <c r="A33" s="29">
        <v>2019</v>
      </c>
      <c r="B33" s="4" t="s">
        <v>916</v>
      </c>
      <c r="C33" s="9" t="s">
        <v>11</v>
      </c>
      <c r="D33" s="2" t="s">
        <v>154</v>
      </c>
      <c r="E33" s="2" t="s">
        <v>154</v>
      </c>
      <c r="F33" s="2" t="s">
        <v>873</v>
      </c>
      <c r="G33" s="1" t="s">
        <v>29</v>
      </c>
      <c r="H33" s="2" t="s">
        <v>882</v>
      </c>
      <c r="I33" s="3" t="s">
        <v>883</v>
      </c>
      <c r="J33" s="2" t="s">
        <v>16</v>
      </c>
      <c r="K33" s="36" t="s">
        <v>931</v>
      </c>
      <c r="L33" s="6" t="s">
        <v>9</v>
      </c>
      <c r="M33" s="50">
        <v>541000</v>
      </c>
      <c r="N33" s="50">
        <v>447413</v>
      </c>
      <c r="O33" s="50">
        <v>40</v>
      </c>
      <c r="P33" s="50">
        <v>78422.105263157893</v>
      </c>
      <c r="Q33" s="50">
        <v>0</v>
      </c>
      <c r="R33" s="50">
        <v>0</v>
      </c>
      <c r="S33" s="50">
        <v>100</v>
      </c>
      <c r="T33" s="50">
        <v>235266.31578947368</v>
      </c>
      <c r="U33" s="7">
        <v>43175</v>
      </c>
      <c r="V33" s="7" t="s">
        <v>180</v>
      </c>
      <c r="W33" s="6" t="s">
        <v>825</v>
      </c>
      <c r="X33" s="34" t="s">
        <v>17</v>
      </c>
      <c r="Y33" s="45" t="s">
        <v>903</v>
      </c>
      <c r="Z33" s="40"/>
      <c r="AA33" s="39"/>
    </row>
    <row r="34" spans="1:27" s="8" customFormat="1" x14ac:dyDescent="0.2">
      <c r="A34" s="29">
        <v>2019</v>
      </c>
      <c r="B34" s="4" t="s">
        <v>916</v>
      </c>
      <c r="C34" s="9" t="s">
        <v>18</v>
      </c>
      <c r="D34" s="2" t="s">
        <v>256</v>
      </c>
      <c r="E34" s="2" t="s">
        <v>74</v>
      </c>
      <c r="F34" s="2" t="s">
        <v>257</v>
      </c>
      <c r="G34" s="1" t="s">
        <v>67</v>
      </c>
      <c r="H34" s="2" t="s">
        <v>53</v>
      </c>
      <c r="I34" s="3" t="s">
        <v>792</v>
      </c>
      <c r="J34" s="35" t="s">
        <v>16</v>
      </c>
      <c r="K34" s="5" t="s">
        <v>908</v>
      </c>
      <c r="L34" s="6" t="s">
        <v>9</v>
      </c>
      <c r="M34" s="50">
        <v>3289529</v>
      </c>
      <c r="N34" s="50">
        <v>2601087</v>
      </c>
      <c r="O34" s="50">
        <v>30</v>
      </c>
      <c r="P34" s="50">
        <v>427180.06578947371</v>
      </c>
      <c r="Q34" s="50">
        <v>0</v>
      </c>
      <c r="R34" s="50">
        <v>0</v>
      </c>
      <c r="S34" s="50">
        <v>40</v>
      </c>
      <c r="T34" s="50">
        <v>683488.10526315798</v>
      </c>
      <c r="U34" s="7">
        <v>35018</v>
      </c>
      <c r="V34" s="7" t="s">
        <v>180</v>
      </c>
      <c r="W34" s="6" t="s">
        <v>825</v>
      </c>
      <c r="X34" s="34" t="s">
        <v>17</v>
      </c>
      <c r="Y34" s="45" t="s">
        <v>903</v>
      </c>
      <c r="Z34" s="40">
        <v>10</v>
      </c>
      <c r="AA34" s="39">
        <v>43555</v>
      </c>
    </row>
    <row r="35" spans="1:27" s="8" customFormat="1" x14ac:dyDescent="0.2">
      <c r="A35" s="29">
        <v>2019</v>
      </c>
      <c r="B35" s="4" t="s">
        <v>916</v>
      </c>
      <c r="C35" s="9" t="s">
        <v>11</v>
      </c>
      <c r="D35" s="2" t="s">
        <v>258</v>
      </c>
      <c r="E35" s="2" t="s">
        <v>259</v>
      </c>
      <c r="F35" s="2" t="s">
        <v>710</v>
      </c>
      <c r="G35" s="1" t="s">
        <v>14</v>
      </c>
      <c r="H35" s="2" t="s">
        <v>104</v>
      </c>
      <c r="I35" s="3" t="s">
        <v>30</v>
      </c>
      <c r="J35" s="2" t="s">
        <v>16</v>
      </c>
      <c r="K35" s="5" t="s">
        <v>907</v>
      </c>
      <c r="L35" s="6" t="s">
        <v>9</v>
      </c>
      <c r="M35" s="50">
        <v>784500</v>
      </c>
      <c r="N35" s="50">
        <v>361098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7">
        <v>29892</v>
      </c>
      <c r="V35" s="7" t="s">
        <v>180</v>
      </c>
      <c r="W35" s="6" t="s">
        <v>825</v>
      </c>
      <c r="X35" s="34" t="s">
        <v>17</v>
      </c>
      <c r="Y35" s="45" t="s">
        <v>903</v>
      </c>
      <c r="Z35" s="40"/>
      <c r="AA35" s="39"/>
    </row>
    <row r="36" spans="1:27" s="8" customFormat="1" x14ac:dyDescent="0.2">
      <c r="A36" s="29">
        <v>2019</v>
      </c>
      <c r="B36" s="4" t="s">
        <v>916</v>
      </c>
      <c r="C36" s="9" t="s">
        <v>11</v>
      </c>
      <c r="D36" s="2" t="s">
        <v>260</v>
      </c>
      <c r="E36" s="2" t="s">
        <v>74</v>
      </c>
      <c r="F36" s="2" t="s">
        <v>711</v>
      </c>
      <c r="G36" s="1" t="s">
        <v>128</v>
      </c>
      <c r="H36" s="2" t="s">
        <v>104</v>
      </c>
      <c r="I36" s="3" t="s">
        <v>791</v>
      </c>
      <c r="J36" s="35" t="s">
        <v>16</v>
      </c>
      <c r="K36" s="5" t="s">
        <v>907</v>
      </c>
      <c r="L36" s="6" t="s">
        <v>9</v>
      </c>
      <c r="M36" s="50">
        <v>601772</v>
      </c>
      <c r="N36" s="50">
        <v>281671</v>
      </c>
      <c r="O36" s="50">
        <v>40</v>
      </c>
      <c r="P36" s="50">
        <v>100988.94736842105</v>
      </c>
      <c r="Q36" s="50">
        <v>0</v>
      </c>
      <c r="R36" s="50">
        <v>0</v>
      </c>
      <c r="S36" s="50">
        <v>50</v>
      </c>
      <c r="T36" s="50">
        <v>151483.4210526316</v>
      </c>
      <c r="U36" s="7">
        <v>40087</v>
      </c>
      <c r="V36" s="7" t="s">
        <v>180</v>
      </c>
      <c r="W36" s="6" t="s">
        <v>825</v>
      </c>
      <c r="X36" s="34" t="s">
        <v>17</v>
      </c>
      <c r="Y36" s="45" t="s">
        <v>903</v>
      </c>
      <c r="Z36" s="40"/>
      <c r="AA36" s="39"/>
    </row>
    <row r="37" spans="1:27" s="8" customFormat="1" x14ac:dyDescent="0.2">
      <c r="A37" s="29">
        <v>2019</v>
      </c>
      <c r="B37" s="4" t="s">
        <v>916</v>
      </c>
      <c r="C37" s="9" t="s">
        <v>12</v>
      </c>
      <c r="D37" s="2" t="s">
        <v>261</v>
      </c>
      <c r="E37" s="2" t="s">
        <v>262</v>
      </c>
      <c r="F37" s="2" t="s">
        <v>263</v>
      </c>
      <c r="G37" s="1" t="s">
        <v>55</v>
      </c>
      <c r="H37" s="2" t="s">
        <v>63</v>
      </c>
      <c r="I37" s="3" t="s">
        <v>264</v>
      </c>
      <c r="J37" s="2" t="s">
        <v>16</v>
      </c>
      <c r="K37" s="5" t="s">
        <v>907</v>
      </c>
      <c r="L37" s="6" t="s">
        <v>9</v>
      </c>
      <c r="M37" s="50">
        <v>948874</v>
      </c>
      <c r="N37" s="50">
        <v>511291</v>
      </c>
      <c r="O37" s="50">
        <v>40</v>
      </c>
      <c r="P37" s="50">
        <v>155633.42105263157</v>
      </c>
      <c r="Q37" s="50">
        <v>0</v>
      </c>
      <c r="R37" s="50">
        <v>0</v>
      </c>
      <c r="S37" s="50">
        <v>93</v>
      </c>
      <c r="T37" s="50">
        <v>434217.24473684211</v>
      </c>
      <c r="U37" s="7">
        <v>29921</v>
      </c>
      <c r="V37" s="7" t="s">
        <v>180</v>
      </c>
      <c r="W37" s="6" t="s">
        <v>825</v>
      </c>
      <c r="X37" s="34" t="s">
        <v>17</v>
      </c>
      <c r="Y37" s="45" t="s">
        <v>903</v>
      </c>
      <c r="Z37" s="40"/>
      <c r="AA37" s="39"/>
    </row>
    <row r="38" spans="1:27" s="8" customFormat="1" x14ac:dyDescent="0.2">
      <c r="A38" s="29">
        <v>2019</v>
      </c>
      <c r="B38" s="4" t="s">
        <v>916</v>
      </c>
      <c r="C38" s="9" t="s">
        <v>11</v>
      </c>
      <c r="D38" s="2" t="s">
        <v>61</v>
      </c>
      <c r="E38" s="2" t="s">
        <v>162</v>
      </c>
      <c r="F38" s="2" t="s">
        <v>265</v>
      </c>
      <c r="G38" s="1" t="s">
        <v>25</v>
      </c>
      <c r="H38" s="2" t="s">
        <v>109</v>
      </c>
      <c r="I38" s="3" t="s">
        <v>266</v>
      </c>
      <c r="J38" s="35" t="s">
        <v>16</v>
      </c>
      <c r="K38" s="5" t="s">
        <v>907</v>
      </c>
      <c r="L38" s="6" t="s">
        <v>9</v>
      </c>
      <c r="M38" s="50">
        <v>687103</v>
      </c>
      <c r="N38" s="50">
        <v>538381</v>
      </c>
      <c r="O38" s="50">
        <v>40</v>
      </c>
      <c r="P38" s="50">
        <v>113969.47368421052</v>
      </c>
      <c r="Q38" s="50">
        <v>0</v>
      </c>
      <c r="R38" s="50">
        <v>0</v>
      </c>
      <c r="S38" s="50">
        <v>83</v>
      </c>
      <c r="T38" s="50">
        <v>283783.98947368417</v>
      </c>
      <c r="U38" s="7">
        <v>35947</v>
      </c>
      <c r="V38" s="7" t="s">
        <v>180</v>
      </c>
      <c r="W38" s="6" t="s">
        <v>825</v>
      </c>
      <c r="X38" s="34" t="s">
        <v>17</v>
      </c>
      <c r="Y38" s="45" t="s">
        <v>903</v>
      </c>
      <c r="Z38" s="40"/>
      <c r="AA38" s="39"/>
    </row>
    <row r="39" spans="1:27" s="8" customFormat="1" x14ac:dyDescent="0.2">
      <c r="A39" s="29">
        <v>2019</v>
      </c>
      <c r="B39" s="4" t="s">
        <v>916</v>
      </c>
      <c r="C39" s="9" t="s">
        <v>11</v>
      </c>
      <c r="D39" s="2" t="s">
        <v>57</v>
      </c>
      <c r="E39" s="2" t="s">
        <v>267</v>
      </c>
      <c r="F39" s="2" t="s">
        <v>268</v>
      </c>
      <c r="G39" s="1" t="s">
        <v>14</v>
      </c>
      <c r="H39" s="2" t="s">
        <v>104</v>
      </c>
      <c r="I39" s="3" t="s">
        <v>27</v>
      </c>
      <c r="J39" s="2" t="s">
        <v>16</v>
      </c>
      <c r="K39" s="5" t="s">
        <v>907</v>
      </c>
      <c r="L39" s="6" t="s">
        <v>9</v>
      </c>
      <c r="M39" s="50">
        <v>820821</v>
      </c>
      <c r="N39" s="50">
        <v>639349</v>
      </c>
      <c r="O39" s="50">
        <v>66</v>
      </c>
      <c r="P39" s="50">
        <v>218012.3289473684</v>
      </c>
      <c r="Q39" s="50">
        <v>7</v>
      </c>
      <c r="R39" s="50">
        <v>27747.023684210526</v>
      </c>
      <c r="S39" s="50">
        <v>69</v>
      </c>
      <c r="T39" s="50">
        <v>273506.37631578947</v>
      </c>
      <c r="U39" s="7">
        <v>31444</v>
      </c>
      <c r="V39" s="7" t="s">
        <v>180</v>
      </c>
      <c r="W39" s="6" t="s">
        <v>825</v>
      </c>
      <c r="X39" s="34" t="s">
        <v>17</v>
      </c>
      <c r="Y39" s="45" t="s">
        <v>903</v>
      </c>
      <c r="Z39" s="40"/>
      <c r="AA39" s="39"/>
    </row>
    <row r="40" spans="1:27" s="8" customFormat="1" x14ac:dyDescent="0.2">
      <c r="A40" s="29">
        <v>2019</v>
      </c>
      <c r="B40" s="4" t="s">
        <v>916</v>
      </c>
      <c r="C40" s="9" t="s">
        <v>18</v>
      </c>
      <c r="D40" s="10" t="s">
        <v>269</v>
      </c>
      <c r="E40" s="10" t="s">
        <v>207</v>
      </c>
      <c r="F40" s="10" t="s">
        <v>712</v>
      </c>
      <c r="G40" s="10" t="s">
        <v>20</v>
      </c>
      <c r="H40" s="2" t="s">
        <v>23</v>
      </c>
      <c r="I40" s="2" t="s">
        <v>270</v>
      </c>
      <c r="J40" s="35" t="s">
        <v>16</v>
      </c>
      <c r="K40" s="5" t="s">
        <v>908</v>
      </c>
      <c r="L40" s="6" t="s">
        <v>9</v>
      </c>
      <c r="M40" s="50">
        <v>1662867</v>
      </c>
      <c r="N40" s="50">
        <v>1299654</v>
      </c>
      <c r="O40" s="50">
        <v>40</v>
      </c>
      <c r="P40" s="50">
        <v>269300.26315789472</v>
      </c>
      <c r="Q40" s="50">
        <v>0</v>
      </c>
      <c r="R40" s="50">
        <v>0</v>
      </c>
      <c r="S40" s="50">
        <v>51</v>
      </c>
      <c r="T40" s="50">
        <v>412029.40263157897</v>
      </c>
      <c r="U40" s="7">
        <v>41091</v>
      </c>
      <c r="V40" s="7" t="s">
        <v>180</v>
      </c>
      <c r="W40" s="6" t="s">
        <v>825</v>
      </c>
      <c r="X40" s="34" t="s">
        <v>932</v>
      </c>
      <c r="Y40" s="45" t="s">
        <v>903</v>
      </c>
      <c r="Z40" s="40">
        <v>9</v>
      </c>
      <c r="AA40" s="39">
        <v>43555</v>
      </c>
    </row>
    <row r="41" spans="1:27" s="8" customFormat="1" x14ac:dyDescent="0.2">
      <c r="A41" s="29">
        <v>2019</v>
      </c>
      <c r="B41" s="4" t="s">
        <v>916</v>
      </c>
      <c r="C41" s="9" t="s">
        <v>12</v>
      </c>
      <c r="D41" s="2" t="s">
        <v>271</v>
      </c>
      <c r="E41" s="2" t="s">
        <v>272</v>
      </c>
      <c r="F41" s="2" t="s">
        <v>713</v>
      </c>
      <c r="G41" s="1" t="s">
        <v>14</v>
      </c>
      <c r="H41" s="2" t="s">
        <v>63</v>
      </c>
      <c r="I41" s="3" t="s">
        <v>232</v>
      </c>
      <c r="J41" s="2" t="s">
        <v>16</v>
      </c>
      <c r="K41" s="5" t="s">
        <v>930</v>
      </c>
      <c r="L41" s="6" t="s">
        <v>9</v>
      </c>
      <c r="M41" s="50">
        <v>919290</v>
      </c>
      <c r="N41" s="50">
        <v>583104</v>
      </c>
      <c r="O41" s="50">
        <v>25</v>
      </c>
      <c r="P41" s="50">
        <v>82580.427631578932</v>
      </c>
      <c r="Q41" s="50">
        <v>0</v>
      </c>
      <c r="R41" s="50">
        <v>0</v>
      </c>
      <c r="S41" s="50">
        <v>0</v>
      </c>
      <c r="T41" s="50">
        <v>0</v>
      </c>
      <c r="U41" s="7">
        <v>34466</v>
      </c>
      <c r="V41" s="7" t="s">
        <v>180</v>
      </c>
      <c r="W41" s="6" t="s">
        <v>825</v>
      </c>
      <c r="X41" s="34" t="s">
        <v>17</v>
      </c>
      <c r="Y41" s="45" t="s">
        <v>903</v>
      </c>
      <c r="Z41" s="40"/>
      <c r="AA41" s="39"/>
    </row>
    <row r="42" spans="1:27" s="8" customFormat="1" x14ac:dyDescent="0.2">
      <c r="A42" s="29">
        <v>2019</v>
      </c>
      <c r="B42" s="4" t="s">
        <v>916</v>
      </c>
      <c r="C42" s="9" t="s">
        <v>18</v>
      </c>
      <c r="D42" s="2" t="s">
        <v>273</v>
      </c>
      <c r="E42" s="2" t="s">
        <v>133</v>
      </c>
      <c r="F42" s="2" t="s">
        <v>274</v>
      </c>
      <c r="G42" s="1" t="s">
        <v>65</v>
      </c>
      <c r="H42" s="2" t="s">
        <v>94</v>
      </c>
      <c r="I42" s="3" t="s">
        <v>275</v>
      </c>
      <c r="J42" s="35" t="s">
        <v>16</v>
      </c>
      <c r="K42" s="5" t="s">
        <v>923</v>
      </c>
      <c r="L42" s="6" t="s">
        <v>9</v>
      </c>
      <c r="M42" s="50">
        <v>3039064</v>
      </c>
      <c r="N42" s="50">
        <v>2400150</v>
      </c>
      <c r="O42" s="50">
        <v>40</v>
      </c>
      <c r="P42" s="50">
        <v>496236.57894736843</v>
      </c>
      <c r="Q42" s="50">
        <v>0</v>
      </c>
      <c r="R42" s="50">
        <v>0</v>
      </c>
      <c r="S42" s="50">
        <v>40</v>
      </c>
      <c r="T42" s="50">
        <v>595483.89473684214</v>
      </c>
      <c r="U42" s="7">
        <v>35107</v>
      </c>
      <c r="V42" s="7" t="s">
        <v>180</v>
      </c>
      <c r="W42" s="6" t="s">
        <v>825</v>
      </c>
      <c r="X42" s="34" t="s">
        <v>17</v>
      </c>
      <c r="Y42" s="45" t="s">
        <v>903</v>
      </c>
      <c r="Z42" s="40">
        <v>10</v>
      </c>
      <c r="AA42" s="39">
        <v>43555</v>
      </c>
    </row>
    <row r="43" spans="1:27" s="8" customFormat="1" x14ac:dyDescent="0.2">
      <c r="A43" s="29">
        <v>2019</v>
      </c>
      <c r="B43" s="4" t="s">
        <v>916</v>
      </c>
      <c r="C43" s="9" t="s">
        <v>11</v>
      </c>
      <c r="D43" s="2" t="s">
        <v>66</v>
      </c>
      <c r="E43" s="2" t="s">
        <v>166</v>
      </c>
      <c r="F43" s="2" t="s">
        <v>714</v>
      </c>
      <c r="G43" s="1" t="s">
        <v>14</v>
      </c>
      <c r="H43" s="2" t="s">
        <v>248</v>
      </c>
      <c r="I43" s="3" t="s">
        <v>813</v>
      </c>
      <c r="J43" s="2" t="s">
        <v>16</v>
      </c>
      <c r="K43" s="5" t="s">
        <v>907</v>
      </c>
      <c r="L43" s="6" t="s">
        <v>9</v>
      </c>
      <c r="M43" s="50">
        <v>789238</v>
      </c>
      <c r="N43" s="50">
        <v>264336</v>
      </c>
      <c r="O43" s="50">
        <v>77</v>
      </c>
      <c r="P43" s="50">
        <v>254347.71710526312</v>
      </c>
      <c r="Q43" s="50">
        <v>25</v>
      </c>
      <c r="R43" s="50">
        <v>99096.513157894733</v>
      </c>
      <c r="S43" s="50">
        <v>84</v>
      </c>
      <c r="T43" s="50">
        <v>332964.28421052627</v>
      </c>
      <c r="U43" s="7">
        <v>29962</v>
      </c>
      <c r="V43" s="7" t="s">
        <v>180</v>
      </c>
      <c r="W43" s="6" t="s">
        <v>825</v>
      </c>
      <c r="X43" s="34" t="s">
        <v>17</v>
      </c>
      <c r="Y43" s="45" t="s">
        <v>903</v>
      </c>
      <c r="Z43" s="40"/>
      <c r="AA43" s="39"/>
    </row>
    <row r="44" spans="1:27" s="8" customFormat="1" x14ac:dyDescent="0.2">
      <c r="A44" s="29">
        <v>2019</v>
      </c>
      <c r="B44" s="4" t="s">
        <v>916</v>
      </c>
      <c r="C44" s="9" t="s">
        <v>12</v>
      </c>
      <c r="D44" s="2" t="s">
        <v>66</v>
      </c>
      <c r="E44" s="2" t="s">
        <v>276</v>
      </c>
      <c r="F44" s="2" t="s">
        <v>277</v>
      </c>
      <c r="G44" s="1" t="s">
        <v>14</v>
      </c>
      <c r="H44" s="2" t="s">
        <v>278</v>
      </c>
      <c r="I44" s="3" t="s">
        <v>279</v>
      </c>
      <c r="J44" s="35" t="s">
        <v>16</v>
      </c>
      <c r="K44" s="5" t="s">
        <v>907</v>
      </c>
      <c r="L44" s="6" t="s">
        <v>9</v>
      </c>
      <c r="M44" s="50">
        <v>828749</v>
      </c>
      <c r="N44" s="50">
        <v>587661</v>
      </c>
      <c r="O44" s="50">
        <f>40+2</f>
        <v>42</v>
      </c>
      <c r="P44" s="50">
        <f>132128.684210526+7928</f>
        <v>140056.684210526</v>
      </c>
      <c r="Q44" s="50">
        <v>0</v>
      </c>
      <c r="R44" s="50">
        <v>0</v>
      </c>
      <c r="S44" s="50">
        <v>86</v>
      </c>
      <c r="T44" s="50">
        <v>340892.00526315789</v>
      </c>
      <c r="U44" s="7">
        <v>34458</v>
      </c>
      <c r="V44" s="7" t="s">
        <v>180</v>
      </c>
      <c r="W44" s="6" t="s">
        <v>825</v>
      </c>
      <c r="X44" s="34" t="s">
        <v>17</v>
      </c>
      <c r="Y44" s="45" t="s">
        <v>903</v>
      </c>
      <c r="Z44" s="40">
        <v>10</v>
      </c>
      <c r="AA44" s="39">
        <v>43555</v>
      </c>
    </row>
    <row r="45" spans="1:27" s="8" customFormat="1" x14ac:dyDescent="0.2">
      <c r="A45" s="29">
        <v>2019</v>
      </c>
      <c r="B45" s="4" t="s">
        <v>916</v>
      </c>
      <c r="C45" s="9" t="s">
        <v>12</v>
      </c>
      <c r="D45" s="2" t="s">
        <v>280</v>
      </c>
      <c r="E45" s="2" t="s">
        <v>153</v>
      </c>
      <c r="F45" s="2" t="s">
        <v>281</v>
      </c>
      <c r="G45" s="1" t="s">
        <v>14</v>
      </c>
      <c r="H45" s="2" t="s">
        <v>63</v>
      </c>
      <c r="I45" s="3" t="s">
        <v>110</v>
      </c>
      <c r="J45" s="2" t="s">
        <v>16</v>
      </c>
      <c r="K45" s="5" t="s">
        <v>930</v>
      </c>
      <c r="L45" s="6" t="s">
        <v>9</v>
      </c>
      <c r="M45" s="50">
        <v>931924</v>
      </c>
      <c r="N45" s="50">
        <v>363135</v>
      </c>
      <c r="O45" s="50">
        <v>40</v>
      </c>
      <c r="P45" s="50">
        <v>132128.68421052629</v>
      </c>
      <c r="Q45" s="50">
        <v>0</v>
      </c>
      <c r="R45" s="50">
        <v>0</v>
      </c>
      <c r="S45" s="50">
        <v>60</v>
      </c>
      <c r="T45" s="50">
        <v>237831.63157894736</v>
      </c>
      <c r="U45" s="7">
        <v>34425</v>
      </c>
      <c r="V45" s="7" t="s">
        <v>180</v>
      </c>
      <c r="W45" s="6" t="s">
        <v>825</v>
      </c>
      <c r="X45" s="34" t="s">
        <v>17</v>
      </c>
      <c r="Y45" s="45" t="s">
        <v>903</v>
      </c>
      <c r="Z45" s="40"/>
      <c r="AA45" s="39"/>
    </row>
    <row r="46" spans="1:27" s="8" customFormat="1" x14ac:dyDescent="0.2">
      <c r="A46" s="29">
        <v>2019</v>
      </c>
      <c r="B46" s="4" t="s">
        <v>916</v>
      </c>
      <c r="C46" s="9" t="s">
        <v>12</v>
      </c>
      <c r="D46" s="2" t="s">
        <v>282</v>
      </c>
      <c r="E46" s="2" t="s">
        <v>283</v>
      </c>
      <c r="F46" s="2" t="s">
        <v>284</v>
      </c>
      <c r="G46" s="1" t="s">
        <v>55</v>
      </c>
      <c r="H46" s="2" t="s">
        <v>63</v>
      </c>
      <c r="I46" s="3" t="s">
        <v>285</v>
      </c>
      <c r="J46" s="35" t="s">
        <v>16</v>
      </c>
      <c r="K46" s="5" t="s">
        <v>930</v>
      </c>
      <c r="L46" s="6" t="s">
        <v>9</v>
      </c>
      <c r="M46" s="50">
        <v>979789</v>
      </c>
      <c r="N46" s="50">
        <v>634485</v>
      </c>
      <c r="O46" s="50">
        <v>40</v>
      </c>
      <c r="P46" s="50">
        <v>155633.42105263157</v>
      </c>
      <c r="Q46" s="50">
        <v>0</v>
      </c>
      <c r="R46" s="50">
        <v>0</v>
      </c>
      <c r="S46" s="50">
        <v>24</v>
      </c>
      <c r="T46" s="50">
        <v>112056.06315789474</v>
      </c>
      <c r="U46" s="7">
        <v>32367</v>
      </c>
      <c r="V46" s="7" t="s">
        <v>180</v>
      </c>
      <c r="W46" s="6" t="s">
        <v>825</v>
      </c>
      <c r="X46" s="34" t="s">
        <v>17</v>
      </c>
      <c r="Y46" s="45" t="s">
        <v>903</v>
      </c>
      <c r="Z46" s="40"/>
      <c r="AA46" s="39"/>
    </row>
    <row r="47" spans="1:27" s="8" customFormat="1" x14ac:dyDescent="0.2">
      <c r="A47" s="29">
        <v>2019</v>
      </c>
      <c r="B47" s="4" t="s">
        <v>916</v>
      </c>
      <c r="C47" s="9" t="s">
        <v>40</v>
      </c>
      <c r="D47" s="2" t="s">
        <v>286</v>
      </c>
      <c r="E47" s="2" t="s">
        <v>287</v>
      </c>
      <c r="F47" s="2" t="s">
        <v>715</v>
      </c>
      <c r="G47" s="1" t="s">
        <v>254</v>
      </c>
      <c r="H47" s="2" t="s">
        <v>288</v>
      </c>
      <c r="I47" s="3" t="s">
        <v>32</v>
      </c>
      <c r="J47" s="2" t="s">
        <v>16</v>
      </c>
      <c r="K47" s="5" t="s">
        <v>907</v>
      </c>
      <c r="L47" s="6" t="s">
        <v>9</v>
      </c>
      <c r="M47" s="50">
        <v>986903</v>
      </c>
      <c r="N47" s="50">
        <v>650515</v>
      </c>
      <c r="O47" s="50">
        <v>30</v>
      </c>
      <c r="P47" s="50">
        <v>139637.56578947368</v>
      </c>
      <c r="Q47" s="50">
        <v>12</v>
      </c>
      <c r="R47" s="50">
        <v>67026.031578947368</v>
      </c>
      <c r="S47" s="50">
        <v>98</v>
      </c>
      <c r="T47" s="50">
        <v>547379.25789473683</v>
      </c>
      <c r="U47" s="7">
        <v>32568</v>
      </c>
      <c r="V47" s="7" t="s">
        <v>180</v>
      </c>
      <c r="W47" s="6" t="s">
        <v>825</v>
      </c>
      <c r="X47" s="34" t="s">
        <v>17</v>
      </c>
      <c r="Y47" s="45" t="s">
        <v>903</v>
      </c>
      <c r="Z47" s="40">
        <v>9</v>
      </c>
      <c r="AA47" s="39">
        <v>43555</v>
      </c>
    </row>
    <row r="48" spans="1:27" s="8" customFormat="1" ht="14.25" customHeight="1" x14ac:dyDescent="0.2">
      <c r="A48" s="29">
        <v>2019</v>
      </c>
      <c r="B48" s="4" t="s">
        <v>916</v>
      </c>
      <c r="C48" s="9" t="s">
        <v>11</v>
      </c>
      <c r="D48" s="2" t="s">
        <v>289</v>
      </c>
      <c r="E48" s="2" t="s">
        <v>146</v>
      </c>
      <c r="F48" s="2" t="s">
        <v>716</v>
      </c>
      <c r="G48" s="1" t="s">
        <v>25</v>
      </c>
      <c r="H48" s="2" t="s">
        <v>104</v>
      </c>
      <c r="I48" s="3" t="s">
        <v>816</v>
      </c>
      <c r="J48" s="35" t="s">
        <v>16</v>
      </c>
      <c r="K48" s="5" t="s">
        <v>907</v>
      </c>
      <c r="L48" s="6" t="s">
        <v>9</v>
      </c>
      <c r="M48" s="50">
        <v>698798</v>
      </c>
      <c r="N48" s="50">
        <v>377610</v>
      </c>
      <c r="O48" s="50">
        <v>25</v>
      </c>
      <c r="P48" s="50">
        <v>71230.921052631573</v>
      </c>
      <c r="Q48" s="50">
        <v>0</v>
      </c>
      <c r="R48" s="50">
        <v>0</v>
      </c>
      <c r="S48" s="50">
        <v>66</v>
      </c>
      <c r="T48" s="50">
        <v>225659.55789473682</v>
      </c>
      <c r="U48" s="7">
        <v>34830</v>
      </c>
      <c r="V48" s="7" t="s">
        <v>180</v>
      </c>
      <c r="W48" s="6" t="s">
        <v>825</v>
      </c>
      <c r="X48" s="34" t="s">
        <v>17</v>
      </c>
      <c r="Y48" s="45" t="s">
        <v>903</v>
      </c>
      <c r="Z48" s="40"/>
      <c r="AA48" s="39"/>
    </row>
    <row r="49" spans="1:27" s="8" customFormat="1" ht="14.25" customHeight="1" x14ac:dyDescent="0.2">
      <c r="A49" s="29">
        <v>2019</v>
      </c>
      <c r="B49" s="4" t="s">
        <v>916</v>
      </c>
      <c r="C49" s="9" t="s">
        <v>10</v>
      </c>
      <c r="D49" s="2" t="s">
        <v>290</v>
      </c>
      <c r="E49" s="2" t="s">
        <v>291</v>
      </c>
      <c r="F49" s="2" t="s">
        <v>292</v>
      </c>
      <c r="G49" s="1" t="s">
        <v>918</v>
      </c>
      <c r="H49" s="2" t="s">
        <v>94</v>
      </c>
      <c r="I49" s="2" t="s">
        <v>10</v>
      </c>
      <c r="J49" s="2" t="s">
        <v>16</v>
      </c>
      <c r="K49" s="16" t="s">
        <v>913</v>
      </c>
      <c r="L49" s="6" t="s">
        <v>9</v>
      </c>
      <c r="M49" s="50">
        <f>6197092+584055</f>
        <v>6781147</v>
      </c>
      <c r="N49" s="50">
        <f>4663970+374396</f>
        <v>5038366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7">
        <v>41249</v>
      </c>
      <c r="V49" s="7" t="s">
        <v>180</v>
      </c>
      <c r="W49" s="6" t="s">
        <v>825</v>
      </c>
      <c r="X49" s="34" t="s">
        <v>935</v>
      </c>
      <c r="Y49" s="45" t="s">
        <v>903</v>
      </c>
      <c r="Z49" s="40">
        <v>4</v>
      </c>
      <c r="AA49" s="39">
        <v>43555</v>
      </c>
    </row>
    <row r="50" spans="1:27" s="8" customFormat="1" x14ac:dyDescent="0.2">
      <c r="A50" s="29">
        <v>2019</v>
      </c>
      <c r="B50" s="4" t="s">
        <v>916</v>
      </c>
      <c r="C50" s="9" t="s">
        <v>18</v>
      </c>
      <c r="D50" s="2" t="s">
        <v>293</v>
      </c>
      <c r="E50" s="2" t="s">
        <v>116</v>
      </c>
      <c r="F50" s="2" t="s">
        <v>294</v>
      </c>
      <c r="G50" s="1" t="s">
        <v>156</v>
      </c>
      <c r="H50" s="2" t="s">
        <v>295</v>
      </c>
      <c r="I50" s="3" t="s">
        <v>843</v>
      </c>
      <c r="J50" s="35" t="s">
        <v>16</v>
      </c>
      <c r="K50" s="5" t="s">
        <v>923</v>
      </c>
      <c r="L50" s="6" t="s">
        <v>9</v>
      </c>
      <c r="M50" s="50">
        <v>2028593</v>
      </c>
      <c r="N50" s="50">
        <v>1374334</v>
      </c>
      <c r="O50" s="50">
        <v>40</v>
      </c>
      <c r="P50" s="50">
        <v>325453.42105263157</v>
      </c>
      <c r="Q50" s="50">
        <v>0</v>
      </c>
      <c r="R50" s="50">
        <v>0</v>
      </c>
      <c r="S50" s="50">
        <v>50</v>
      </c>
      <c r="T50" s="50">
        <v>488180.13157894736</v>
      </c>
      <c r="U50" s="7">
        <v>34394</v>
      </c>
      <c r="V50" s="7" t="s">
        <v>180</v>
      </c>
      <c r="W50" s="6" t="s">
        <v>825</v>
      </c>
      <c r="X50" s="34" t="s">
        <v>17</v>
      </c>
      <c r="Y50" s="45" t="s">
        <v>903</v>
      </c>
      <c r="Z50" s="40">
        <v>10</v>
      </c>
      <c r="AA50" s="39">
        <v>43555</v>
      </c>
    </row>
    <row r="51" spans="1:27" s="8" customFormat="1" x14ac:dyDescent="0.2">
      <c r="A51" s="29">
        <v>2019</v>
      </c>
      <c r="B51" s="4" t="s">
        <v>916</v>
      </c>
      <c r="C51" s="9" t="s">
        <v>11</v>
      </c>
      <c r="D51" s="2" t="s">
        <v>159</v>
      </c>
      <c r="E51" s="2" t="s">
        <v>296</v>
      </c>
      <c r="F51" s="2" t="s">
        <v>717</v>
      </c>
      <c r="G51" s="1" t="s">
        <v>14</v>
      </c>
      <c r="H51" s="2" t="s">
        <v>223</v>
      </c>
      <c r="I51" s="3" t="s">
        <v>297</v>
      </c>
      <c r="J51" s="2" t="s">
        <v>16</v>
      </c>
      <c r="K51" s="5" t="s">
        <v>926</v>
      </c>
      <c r="L51" s="6" t="s">
        <v>9</v>
      </c>
      <c r="M51" s="50">
        <v>811852</v>
      </c>
      <c r="N51" s="50">
        <v>331088</v>
      </c>
      <c r="O51" s="50">
        <v>40</v>
      </c>
      <c r="P51" s="50">
        <v>132128.68421052629</v>
      </c>
      <c r="Q51" s="50">
        <v>0</v>
      </c>
      <c r="R51" s="50">
        <v>0</v>
      </c>
      <c r="S51" s="50">
        <v>89</v>
      </c>
      <c r="T51" s="50">
        <v>352783.58684210526</v>
      </c>
      <c r="U51" s="7">
        <v>32234</v>
      </c>
      <c r="V51" s="7" t="s">
        <v>180</v>
      </c>
      <c r="W51" s="6" t="s">
        <v>825</v>
      </c>
      <c r="X51" s="34" t="s">
        <v>17</v>
      </c>
      <c r="Y51" s="45" t="s">
        <v>903</v>
      </c>
      <c r="Z51" s="40"/>
      <c r="AA51" s="39"/>
    </row>
    <row r="52" spans="1:27" s="8" customFormat="1" x14ac:dyDescent="0.2">
      <c r="A52" s="29">
        <v>2019</v>
      </c>
      <c r="B52" s="4" t="s">
        <v>916</v>
      </c>
      <c r="C52" s="9" t="s">
        <v>11</v>
      </c>
      <c r="D52" s="2" t="s">
        <v>70</v>
      </c>
      <c r="E52" s="2" t="s">
        <v>61</v>
      </c>
      <c r="F52" s="2" t="s">
        <v>298</v>
      </c>
      <c r="G52" s="1" t="s">
        <v>14</v>
      </c>
      <c r="H52" s="2" t="s">
        <v>26</v>
      </c>
      <c r="I52" s="3" t="s">
        <v>30</v>
      </c>
      <c r="J52" s="35" t="s">
        <v>16</v>
      </c>
      <c r="K52" s="5" t="s">
        <v>907</v>
      </c>
      <c r="L52" s="6" t="s">
        <v>9</v>
      </c>
      <c r="M52" s="50">
        <v>828717</v>
      </c>
      <c r="N52" s="50">
        <v>623521</v>
      </c>
      <c r="O52" s="50">
        <v>40</v>
      </c>
      <c r="P52" s="50">
        <v>132128.68421052629</v>
      </c>
      <c r="Q52" s="50">
        <v>14</v>
      </c>
      <c r="R52" s="50">
        <v>55494.047368421052</v>
      </c>
      <c r="S52" s="50">
        <v>126</v>
      </c>
      <c r="T52" s="50">
        <v>499446.42631578946</v>
      </c>
      <c r="U52" s="7">
        <v>29892</v>
      </c>
      <c r="V52" s="7" t="s">
        <v>180</v>
      </c>
      <c r="W52" s="6" t="s">
        <v>825</v>
      </c>
      <c r="X52" s="34" t="s">
        <v>17</v>
      </c>
      <c r="Y52" s="45" t="s">
        <v>903</v>
      </c>
      <c r="Z52" s="40"/>
      <c r="AA52" s="39"/>
    </row>
    <row r="53" spans="1:27" s="8" customFormat="1" x14ac:dyDescent="0.2">
      <c r="A53" s="29">
        <v>2019</v>
      </c>
      <c r="B53" s="4" t="s">
        <v>916</v>
      </c>
      <c r="C53" s="9" t="s">
        <v>193</v>
      </c>
      <c r="D53" s="2" t="s">
        <v>70</v>
      </c>
      <c r="E53" s="2" t="s">
        <v>103</v>
      </c>
      <c r="F53" s="2" t="s">
        <v>299</v>
      </c>
      <c r="G53" s="1" t="s">
        <v>20</v>
      </c>
      <c r="H53" s="2" t="s">
        <v>288</v>
      </c>
      <c r="I53" s="3" t="s">
        <v>300</v>
      </c>
      <c r="J53" s="2" t="s">
        <v>16</v>
      </c>
      <c r="K53" s="5" t="s">
        <v>909</v>
      </c>
      <c r="L53" s="6" t="s">
        <v>9</v>
      </c>
      <c r="M53" s="50">
        <v>1536153</v>
      </c>
      <c r="N53" s="50">
        <v>1176731</v>
      </c>
      <c r="O53" s="50">
        <v>40</v>
      </c>
      <c r="P53" s="50">
        <v>269300.26315789472</v>
      </c>
      <c r="Q53" s="50">
        <v>0</v>
      </c>
      <c r="R53" s="50">
        <v>0</v>
      </c>
      <c r="S53" s="50">
        <v>108</v>
      </c>
      <c r="T53" s="50">
        <v>872532.85263157892</v>
      </c>
      <c r="U53" s="7">
        <v>32813</v>
      </c>
      <c r="V53" s="7" t="s">
        <v>180</v>
      </c>
      <c r="W53" s="6" t="s">
        <v>825</v>
      </c>
      <c r="X53" s="34" t="s">
        <v>17</v>
      </c>
      <c r="Y53" s="45" t="s">
        <v>903</v>
      </c>
      <c r="Z53" s="40">
        <v>10</v>
      </c>
      <c r="AA53" s="39">
        <v>43555</v>
      </c>
    </row>
    <row r="54" spans="1:27" s="8" customFormat="1" x14ac:dyDescent="0.2">
      <c r="A54" s="29">
        <v>2019</v>
      </c>
      <c r="B54" s="4" t="s">
        <v>916</v>
      </c>
      <c r="C54" s="9" t="s">
        <v>193</v>
      </c>
      <c r="D54" s="2" t="s">
        <v>70</v>
      </c>
      <c r="E54" s="2" t="s">
        <v>301</v>
      </c>
      <c r="F54" s="2" t="s">
        <v>302</v>
      </c>
      <c r="G54" s="1" t="s">
        <v>156</v>
      </c>
      <c r="H54" s="2" t="s">
        <v>109</v>
      </c>
      <c r="I54" s="3" t="s">
        <v>303</v>
      </c>
      <c r="J54" s="35" t="s">
        <v>16</v>
      </c>
      <c r="K54" s="5" t="s">
        <v>909</v>
      </c>
      <c r="L54" s="6" t="s">
        <v>9</v>
      </c>
      <c r="M54" s="50">
        <v>1815343</v>
      </c>
      <c r="N54" s="50">
        <v>1260904</v>
      </c>
      <c r="O54" s="50">
        <v>35</v>
      </c>
      <c r="P54" s="50">
        <v>284771.74342105264</v>
      </c>
      <c r="Q54" s="50">
        <v>0</v>
      </c>
      <c r="R54" s="50">
        <v>0</v>
      </c>
      <c r="S54" s="50">
        <v>20</v>
      </c>
      <c r="T54" s="50">
        <v>195272.05263157896</v>
      </c>
      <c r="U54" s="7">
        <v>32174</v>
      </c>
      <c r="V54" s="7" t="s">
        <v>180</v>
      </c>
      <c r="W54" s="6" t="s">
        <v>825</v>
      </c>
      <c r="X54" s="34" t="s">
        <v>17</v>
      </c>
      <c r="Y54" s="45" t="s">
        <v>903</v>
      </c>
      <c r="Z54" s="40">
        <v>10</v>
      </c>
      <c r="AA54" s="39">
        <v>43555</v>
      </c>
    </row>
    <row r="55" spans="1:27" s="8" customFormat="1" x14ac:dyDescent="0.2">
      <c r="A55" s="29">
        <v>2019</v>
      </c>
      <c r="B55" s="4" t="s">
        <v>916</v>
      </c>
      <c r="C55" s="9" t="s">
        <v>40</v>
      </c>
      <c r="D55" s="2" t="s">
        <v>73</v>
      </c>
      <c r="E55" s="2" t="s">
        <v>304</v>
      </c>
      <c r="F55" s="2" t="s">
        <v>305</v>
      </c>
      <c r="G55" s="1" t="s">
        <v>20</v>
      </c>
      <c r="H55" s="2" t="s">
        <v>306</v>
      </c>
      <c r="I55" s="3" t="s">
        <v>307</v>
      </c>
      <c r="J55" s="2" t="s">
        <v>16</v>
      </c>
      <c r="K55" s="5" t="s">
        <v>907</v>
      </c>
      <c r="L55" s="6" t="s">
        <v>9</v>
      </c>
      <c r="M55" s="50">
        <v>1383662</v>
      </c>
      <c r="N55" s="50">
        <v>1050277</v>
      </c>
      <c r="O55" s="50">
        <v>33</v>
      </c>
      <c r="P55" s="50">
        <v>222172.71710526315</v>
      </c>
      <c r="Q55" s="50">
        <v>0</v>
      </c>
      <c r="R55" s="50">
        <v>0</v>
      </c>
      <c r="S55" s="50">
        <v>0</v>
      </c>
      <c r="T55" s="50">
        <v>0</v>
      </c>
      <c r="U55" s="7">
        <v>32174</v>
      </c>
      <c r="V55" s="7" t="s">
        <v>180</v>
      </c>
      <c r="W55" s="6" t="s">
        <v>825</v>
      </c>
      <c r="X55" s="34" t="s">
        <v>17</v>
      </c>
      <c r="Y55" s="45" t="s">
        <v>903</v>
      </c>
      <c r="Z55" s="40">
        <v>10</v>
      </c>
      <c r="AA55" s="39">
        <v>43555</v>
      </c>
    </row>
    <row r="56" spans="1:27" s="8" customFormat="1" x14ac:dyDescent="0.2">
      <c r="A56" s="29">
        <v>2019</v>
      </c>
      <c r="B56" s="4" t="s">
        <v>916</v>
      </c>
      <c r="C56" s="9" t="s">
        <v>40</v>
      </c>
      <c r="D56" s="2" t="s">
        <v>73</v>
      </c>
      <c r="E56" s="2" t="s">
        <v>308</v>
      </c>
      <c r="F56" s="2" t="s">
        <v>309</v>
      </c>
      <c r="G56" s="1" t="s">
        <v>20</v>
      </c>
      <c r="H56" s="2" t="s">
        <v>310</v>
      </c>
      <c r="I56" s="3" t="s">
        <v>174</v>
      </c>
      <c r="J56" s="35" t="s">
        <v>16</v>
      </c>
      <c r="K56" s="5" t="s">
        <v>907</v>
      </c>
      <c r="L56" s="6" t="s">
        <v>9</v>
      </c>
      <c r="M56" s="50">
        <v>1418033</v>
      </c>
      <c r="N56" s="50">
        <v>722815</v>
      </c>
      <c r="O56" s="50">
        <v>40</v>
      </c>
      <c r="P56" s="50">
        <v>269300.26315789472</v>
      </c>
      <c r="Q56" s="50">
        <v>0</v>
      </c>
      <c r="R56" s="50">
        <v>0</v>
      </c>
      <c r="S56" s="50">
        <v>24</v>
      </c>
      <c r="T56" s="50">
        <v>193896.18947368421</v>
      </c>
      <c r="U56" s="7">
        <v>30164</v>
      </c>
      <c r="V56" s="7" t="s">
        <v>180</v>
      </c>
      <c r="W56" s="6" t="s">
        <v>825</v>
      </c>
      <c r="X56" s="34" t="s">
        <v>17</v>
      </c>
      <c r="Y56" s="45" t="s">
        <v>903</v>
      </c>
      <c r="Z56" s="40">
        <v>10</v>
      </c>
      <c r="AA56" s="39">
        <v>43555</v>
      </c>
    </row>
    <row r="57" spans="1:27" s="8" customFormat="1" x14ac:dyDescent="0.2">
      <c r="A57" s="29">
        <v>2019</v>
      </c>
      <c r="B57" s="4" t="s">
        <v>916</v>
      </c>
      <c r="C57" s="9" t="s">
        <v>11</v>
      </c>
      <c r="D57" s="2" t="s">
        <v>75</v>
      </c>
      <c r="E57" s="2" t="s">
        <v>311</v>
      </c>
      <c r="F57" s="2" t="s">
        <v>718</v>
      </c>
      <c r="G57" s="1" t="s">
        <v>128</v>
      </c>
      <c r="H57" s="2" t="s">
        <v>63</v>
      </c>
      <c r="I57" s="3" t="s">
        <v>312</v>
      </c>
      <c r="J57" s="2" t="s">
        <v>16</v>
      </c>
      <c r="K57" s="5" t="s">
        <v>926</v>
      </c>
      <c r="L57" s="6" t="s">
        <v>9</v>
      </c>
      <c r="M57" s="50">
        <v>683096</v>
      </c>
      <c r="N57" s="50">
        <v>452859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7">
        <v>39600</v>
      </c>
      <c r="V57" s="7" t="s">
        <v>180</v>
      </c>
      <c r="W57" s="6" t="s">
        <v>825</v>
      </c>
      <c r="X57" s="34" t="s">
        <v>17</v>
      </c>
      <c r="Y57" s="45" t="s">
        <v>903</v>
      </c>
      <c r="Z57" s="40">
        <v>10</v>
      </c>
      <c r="AA57" s="39">
        <v>43555</v>
      </c>
    </row>
    <row r="58" spans="1:27" s="8" customFormat="1" x14ac:dyDescent="0.2">
      <c r="A58" s="29">
        <v>2019</v>
      </c>
      <c r="B58" s="4" t="s">
        <v>916</v>
      </c>
      <c r="C58" s="9" t="s">
        <v>12</v>
      </c>
      <c r="D58" s="2" t="s">
        <v>313</v>
      </c>
      <c r="E58" s="2" t="s">
        <v>71</v>
      </c>
      <c r="F58" s="2" t="s">
        <v>719</v>
      </c>
      <c r="G58" s="1" t="s">
        <v>55</v>
      </c>
      <c r="H58" s="2" t="s">
        <v>109</v>
      </c>
      <c r="I58" s="3" t="s">
        <v>139</v>
      </c>
      <c r="J58" s="35" t="s">
        <v>16</v>
      </c>
      <c r="K58" s="5" t="s">
        <v>926</v>
      </c>
      <c r="L58" s="6" t="s">
        <v>9</v>
      </c>
      <c r="M58" s="50">
        <v>963654</v>
      </c>
      <c r="N58" s="50">
        <v>723617</v>
      </c>
      <c r="O58" s="50">
        <v>40</v>
      </c>
      <c r="P58" s="50">
        <v>155633.42105263157</v>
      </c>
      <c r="Q58" s="50">
        <v>0</v>
      </c>
      <c r="R58" s="50">
        <v>0</v>
      </c>
      <c r="S58" s="50">
        <v>23</v>
      </c>
      <c r="T58" s="50">
        <v>107387.06052631579</v>
      </c>
      <c r="U58" s="7">
        <v>32083</v>
      </c>
      <c r="V58" s="7" t="s">
        <v>180</v>
      </c>
      <c r="W58" s="6" t="s">
        <v>825</v>
      </c>
      <c r="X58" s="34" t="s">
        <v>17</v>
      </c>
      <c r="Y58" s="45" t="s">
        <v>903</v>
      </c>
      <c r="Z58" s="40"/>
      <c r="AA58" s="39"/>
    </row>
    <row r="59" spans="1:27" s="8" customFormat="1" x14ac:dyDescent="0.2">
      <c r="A59" s="29">
        <v>2019</v>
      </c>
      <c r="B59" s="4" t="s">
        <v>916</v>
      </c>
      <c r="C59" s="9" t="s">
        <v>11</v>
      </c>
      <c r="D59" s="2" t="s">
        <v>313</v>
      </c>
      <c r="E59" s="2" t="s">
        <v>71</v>
      </c>
      <c r="F59" s="2" t="s">
        <v>314</v>
      </c>
      <c r="G59" s="1" t="s">
        <v>128</v>
      </c>
      <c r="H59" s="2" t="s">
        <v>63</v>
      </c>
      <c r="I59" s="3" t="s">
        <v>174</v>
      </c>
      <c r="J59" s="2" t="s">
        <v>16</v>
      </c>
      <c r="K59" s="5" t="s">
        <v>930</v>
      </c>
      <c r="L59" s="6" t="s">
        <v>9</v>
      </c>
      <c r="M59" s="50">
        <v>677628</v>
      </c>
      <c r="N59" s="50">
        <v>527793</v>
      </c>
      <c r="O59" s="50">
        <v>40</v>
      </c>
      <c r="P59" s="50">
        <v>100988.94736842105</v>
      </c>
      <c r="Q59" s="50">
        <v>0</v>
      </c>
      <c r="R59" s="50">
        <v>0</v>
      </c>
      <c r="S59" s="50">
        <v>24</v>
      </c>
      <c r="T59" s="50">
        <v>72712.042105263157</v>
      </c>
      <c r="U59" s="7">
        <v>35353</v>
      </c>
      <c r="V59" s="7" t="s">
        <v>180</v>
      </c>
      <c r="W59" s="6" t="s">
        <v>825</v>
      </c>
      <c r="X59" s="34" t="s">
        <v>17</v>
      </c>
      <c r="Y59" s="45" t="s">
        <v>903</v>
      </c>
      <c r="Z59" s="40"/>
      <c r="AA59" s="39"/>
    </row>
    <row r="60" spans="1:27" s="8" customFormat="1" x14ac:dyDescent="0.2">
      <c r="A60" s="29">
        <v>2019</v>
      </c>
      <c r="B60" s="4" t="s">
        <v>916</v>
      </c>
      <c r="C60" s="9" t="s">
        <v>11</v>
      </c>
      <c r="D60" s="2" t="s">
        <v>136</v>
      </c>
      <c r="E60" s="2" t="s">
        <v>316</v>
      </c>
      <c r="F60" s="2" t="s">
        <v>720</v>
      </c>
      <c r="G60" s="1" t="s">
        <v>25</v>
      </c>
      <c r="H60" s="2" t="s">
        <v>63</v>
      </c>
      <c r="I60" s="3" t="s">
        <v>139</v>
      </c>
      <c r="J60" s="35" t="s">
        <v>16</v>
      </c>
      <c r="K60" s="5" t="s">
        <v>907</v>
      </c>
      <c r="L60" s="6" t="s">
        <v>9</v>
      </c>
      <c r="M60" s="50">
        <v>687103</v>
      </c>
      <c r="N60" s="50">
        <v>342121</v>
      </c>
      <c r="O60" s="50">
        <v>37</v>
      </c>
      <c r="P60" s="50">
        <v>105421.76315789473</v>
      </c>
      <c r="Q60" s="50">
        <v>0</v>
      </c>
      <c r="R60" s="50">
        <v>0</v>
      </c>
      <c r="S60" s="50">
        <v>21</v>
      </c>
      <c r="T60" s="50">
        <v>71800.76842105262</v>
      </c>
      <c r="U60" s="7">
        <v>34547</v>
      </c>
      <c r="V60" s="7" t="s">
        <v>180</v>
      </c>
      <c r="W60" s="6" t="s">
        <v>825</v>
      </c>
      <c r="X60" s="34" t="s">
        <v>17</v>
      </c>
      <c r="Y60" s="45" t="s">
        <v>903</v>
      </c>
      <c r="Z60" s="40"/>
      <c r="AA60" s="39"/>
    </row>
    <row r="61" spans="1:27" s="8" customFormat="1" x14ac:dyDescent="0.2">
      <c r="A61" s="29">
        <v>2019</v>
      </c>
      <c r="B61" s="4" t="s">
        <v>916</v>
      </c>
      <c r="C61" s="9" t="s">
        <v>40</v>
      </c>
      <c r="D61" s="2" t="s">
        <v>136</v>
      </c>
      <c r="E61" s="2" t="s">
        <v>149</v>
      </c>
      <c r="F61" s="2" t="s">
        <v>317</v>
      </c>
      <c r="G61" s="1" t="s">
        <v>22</v>
      </c>
      <c r="H61" s="2" t="s">
        <v>63</v>
      </c>
      <c r="I61" s="3" t="s">
        <v>115</v>
      </c>
      <c r="J61" s="2" t="s">
        <v>16</v>
      </c>
      <c r="K61" s="5" t="s">
        <v>928</v>
      </c>
      <c r="L61" s="6" t="s">
        <v>9</v>
      </c>
      <c r="M61" s="50">
        <v>1191693</v>
      </c>
      <c r="N61" s="50">
        <v>921079</v>
      </c>
      <c r="O61" s="50">
        <v>40</v>
      </c>
      <c r="P61" s="50">
        <v>222793.68421052635</v>
      </c>
      <c r="Q61" s="50">
        <v>0</v>
      </c>
      <c r="R61" s="50">
        <v>0</v>
      </c>
      <c r="S61" s="50">
        <v>126</v>
      </c>
      <c r="T61" s="50">
        <v>842160.12631578953</v>
      </c>
      <c r="U61" s="7">
        <v>32174</v>
      </c>
      <c r="V61" s="7" t="s">
        <v>180</v>
      </c>
      <c r="W61" s="6" t="s">
        <v>825</v>
      </c>
      <c r="X61" s="34" t="s">
        <v>17</v>
      </c>
      <c r="Y61" s="45" t="s">
        <v>903</v>
      </c>
      <c r="Z61" s="40">
        <v>10</v>
      </c>
      <c r="AA61" s="39">
        <v>43555</v>
      </c>
    </row>
    <row r="62" spans="1:27" s="8" customFormat="1" x14ac:dyDescent="0.2">
      <c r="A62" s="29">
        <v>2019</v>
      </c>
      <c r="B62" s="4" t="s">
        <v>916</v>
      </c>
      <c r="C62" s="9" t="s">
        <v>11</v>
      </c>
      <c r="D62" s="2" t="s">
        <v>318</v>
      </c>
      <c r="E62" s="2" t="s">
        <v>319</v>
      </c>
      <c r="F62" s="2" t="s">
        <v>320</v>
      </c>
      <c r="G62" s="1" t="s">
        <v>128</v>
      </c>
      <c r="H62" s="2" t="s">
        <v>321</v>
      </c>
      <c r="I62" s="3" t="s">
        <v>322</v>
      </c>
      <c r="J62" s="35" t="s">
        <v>16</v>
      </c>
      <c r="K62" s="5" t="s">
        <v>907</v>
      </c>
      <c r="L62" s="6" t="s">
        <v>9</v>
      </c>
      <c r="M62" s="50">
        <v>628847</v>
      </c>
      <c r="N62" s="50">
        <v>406962</v>
      </c>
      <c r="O62" s="50">
        <v>40</v>
      </c>
      <c r="P62" s="50">
        <v>100988.94736842105</v>
      </c>
      <c r="Q62" s="50">
        <v>0</v>
      </c>
      <c r="R62" s="50">
        <v>0</v>
      </c>
      <c r="S62" s="50">
        <v>140</v>
      </c>
      <c r="T62" s="50">
        <v>424153.57894736849</v>
      </c>
      <c r="U62" s="7">
        <v>35989</v>
      </c>
      <c r="V62" s="7" t="s">
        <v>180</v>
      </c>
      <c r="W62" s="6" t="s">
        <v>825</v>
      </c>
      <c r="X62" s="34" t="s">
        <v>17</v>
      </c>
      <c r="Y62" s="45" t="s">
        <v>903</v>
      </c>
      <c r="Z62" s="40"/>
      <c r="AA62" s="39"/>
    </row>
    <row r="63" spans="1:27" s="8" customFormat="1" x14ac:dyDescent="0.2">
      <c r="A63" s="29">
        <v>2019</v>
      </c>
      <c r="B63" s="4" t="s">
        <v>916</v>
      </c>
      <c r="C63" s="9" t="s">
        <v>40</v>
      </c>
      <c r="D63" s="2" t="s">
        <v>323</v>
      </c>
      <c r="E63" s="2" t="s">
        <v>59</v>
      </c>
      <c r="F63" s="2" t="s">
        <v>324</v>
      </c>
      <c r="G63" s="1" t="s">
        <v>22</v>
      </c>
      <c r="H63" s="2" t="s">
        <v>63</v>
      </c>
      <c r="I63" s="3" t="s">
        <v>325</v>
      </c>
      <c r="J63" s="2" t="s">
        <v>16</v>
      </c>
      <c r="K63" s="5" t="s">
        <v>907</v>
      </c>
      <c r="L63" s="6" t="s">
        <v>9</v>
      </c>
      <c r="M63" s="50">
        <v>1173703</v>
      </c>
      <c r="N63" s="50">
        <v>898061</v>
      </c>
      <c r="O63" s="50">
        <v>40</v>
      </c>
      <c r="P63" s="50">
        <v>222793.68421052635</v>
      </c>
      <c r="Q63" s="50">
        <v>0</v>
      </c>
      <c r="R63" s="50">
        <v>0</v>
      </c>
      <c r="S63" s="50">
        <v>30</v>
      </c>
      <c r="T63" s="50">
        <v>200514.31578947368</v>
      </c>
      <c r="U63" s="7">
        <v>32174</v>
      </c>
      <c r="V63" s="7" t="s">
        <v>180</v>
      </c>
      <c r="W63" s="6" t="s">
        <v>825</v>
      </c>
      <c r="X63" s="34" t="s">
        <v>17</v>
      </c>
      <c r="Y63" s="45" t="s">
        <v>903</v>
      </c>
      <c r="Z63" s="40">
        <v>10</v>
      </c>
      <c r="AA63" s="39">
        <v>43555</v>
      </c>
    </row>
    <row r="64" spans="1:27" s="8" customFormat="1" ht="12.75" customHeight="1" x14ac:dyDescent="0.2">
      <c r="A64" s="29">
        <v>2019</v>
      </c>
      <c r="B64" s="4" t="s">
        <v>916</v>
      </c>
      <c r="C64" s="9" t="s">
        <v>18</v>
      </c>
      <c r="D64" s="2" t="s">
        <v>80</v>
      </c>
      <c r="E64" s="2" t="s">
        <v>326</v>
      </c>
      <c r="F64" s="2" t="s">
        <v>327</v>
      </c>
      <c r="G64" s="1" t="s">
        <v>156</v>
      </c>
      <c r="H64" s="2" t="s">
        <v>23</v>
      </c>
      <c r="I64" s="3" t="s">
        <v>328</v>
      </c>
      <c r="J64" s="35" t="s">
        <v>16</v>
      </c>
      <c r="K64" s="5" t="s">
        <v>923</v>
      </c>
      <c r="L64" s="6" t="s">
        <v>9</v>
      </c>
      <c r="M64" s="50">
        <v>2082402</v>
      </c>
      <c r="N64" s="50">
        <v>1290930</v>
      </c>
      <c r="O64" s="50">
        <v>40</v>
      </c>
      <c r="P64" s="50">
        <v>325453.42105263157</v>
      </c>
      <c r="Q64" s="50">
        <v>20</v>
      </c>
      <c r="R64" s="50">
        <v>195272.05263157896</v>
      </c>
      <c r="S64" s="50">
        <v>40</v>
      </c>
      <c r="T64" s="50">
        <v>390544.10526315792</v>
      </c>
      <c r="U64" s="7">
        <v>35521</v>
      </c>
      <c r="V64" s="7" t="s">
        <v>180</v>
      </c>
      <c r="W64" s="6" t="s">
        <v>825</v>
      </c>
      <c r="X64" s="34" t="s">
        <v>17</v>
      </c>
      <c r="Y64" s="45" t="s">
        <v>903</v>
      </c>
      <c r="Z64" s="40">
        <v>10</v>
      </c>
      <c r="AA64" s="39">
        <v>43555</v>
      </c>
    </row>
    <row r="65" spans="1:27" s="8" customFormat="1" x14ac:dyDescent="0.2">
      <c r="A65" s="29">
        <v>2019</v>
      </c>
      <c r="B65" s="4" t="s">
        <v>916</v>
      </c>
      <c r="C65" s="9" t="s">
        <v>11</v>
      </c>
      <c r="D65" s="2" t="s">
        <v>82</v>
      </c>
      <c r="E65" s="2" t="s">
        <v>329</v>
      </c>
      <c r="F65" s="2" t="s">
        <v>721</v>
      </c>
      <c r="G65" s="1" t="s">
        <v>128</v>
      </c>
      <c r="H65" s="2" t="s">
        <v>104</v>
      </c>
      <c r="I65" s="3" t="s">
        <v>330</v>
      </c>
      <c r="J65" s="2" t="s">
        <v>16</v>
      </c>
      <c r="K65" s="5" t="s">
        <v>930</v>
      </c>
      <c r="L65" s="6" t="s">
        <v>9</v>
      </c>
      <c r="M65" s="50">
        <v>672213</v>
      </c>
      <c r="N65" s="50">
        <v>293911</v>
      </c>
      <c r="O65" s="50">
        <v>73</v>
      </c>
      <c r="P65" s="50">
        <v>184304.82894736843</v>
      </c>
      <c r="Q65" s="50">
        <v>31</v>
      </c>
      <c r="R65" s="50">
        <v>93919.72105263159</v>
      </c>
      <c r="S65" s="50">
        <v>115</v>
      </c>
      <c r="T65" s="50">
        <v>348411.86842105264</v>
      </c>
      <c r="U65" s="7">
        <v>35674</v>
      </c>
      <c r="V65" s="7" t="s">
        <v>180</v>
      </c>
      <c r="W65" s="6" t="s">
        <v>825</v>
      </c>
      <c r="X65" s="34" t="s">
        <v>17</v>
      </c>
      <c r="Y65" s="45" t="s">
        <v>903</v>
      </c>
      <c r="Z65" s="40"/>
      <c r="AA65" s="39"/>
    </row>
    <row r="66" spans="1:27" s="8" customFormat="1" x14ac:dyDescent="0.2">
      <c r="A66" s="29">
        <v>2019</v>
      </c>
      <c r="B66" s="4" t="s">
        <v>916</v>
      </c>
      <c r="C66" s="1" t="s">
        <v>18</v>
      </c>
      <c r="D66" s="2" t="s">
        <v>82</v>
      </c>
      <c r="E66" s="2" t="s">
        <v>331</v>
      </c>
      <c r="F66" s="2" t="s">
        <v>332</v>
      </c>
      <c r="G66" s="10" t="s">
        <v>20</v>
      </c>
      <c r="H66" s="3" t="s">
        <v>23</v>
      </c>
      <c r="I66" s="3" t="s">
        <v>333</v>
      </c>
      <c r="J66" s="35" t="s">
        <v>16</v>
      </c>
      <c r="K66" s="5" t="s">
        <v>908</v>
      </c>
      <c r="L66" s="6" t="s">
        <v>9</v>
      </c>
      <c r="M66" s="50">
        <v>1662867</v>
      </c>
      <c r="N66" s="50">
        <v>1299328</v>
      </c>
      <c r="O66" s="50">
        <v>40</v>
      </c>
      <c r="P66" s="50">
        <v>269300.26315789472</v>
      </c>
      <c r="Q66" s="50">
        <v>10</v>
      </c>
      <c r="R66" s="50">
        <v>80790.078947368427</v>
      </c>
      <c r="S66" s="50">
        <v>40</v>
      </c>
      <c r="T66" s="50">
        <v>323160.31578947371</v>
      </c>
      <c r="U66" s="7">
        <v>39264</v>
      </c>
      <c r="V66" s="7" t="s">
        <v>180</v>
      </c>
      <c r="W66" s="4" t="s">
        <v>825</v>
      </c>
      <c r="X66" s="34" t="s">
        <v>17</v>
      </c>
      <c r="Y66" s="45" t="s">
        <v>903</v>
      </c>
      <c r="Z66" s="40">
        <v>10</v>
      </c>
      <c r="AA66" s="39">
        <v>43555</v>
      </c>
    </row>
    <row r="67" spans="1:27" s="8" customFormat="1" x14ac:dyDescent="0.2">
      <c r="A67" s="29">
        <v>2019</v>
      </c>
      <c r="B67" s="4" t="s">
        <v>916</v>
      </c>
      <c r="C67" s="9" t="s">
        <v>18</v>
      </c>
      <c r="D67" s="10" t="s">
        <v>334</v>
      </c>
      <c r="E67" s="10" t="s">
        <v>335</v>
      </c>
      <c r="F67" s="10" t="s">
        <v>722</v>
      </c>
      <c r="G67" s="10" t="s">
        <v>20</v>
      </c>
      <c r="H67" s="2" t="s">
        <v>336</v>
      </c>
      <c r="I67" s="2" t="s">
        <v>796</v>
      </c>
      <c r="J67" s="2" t="s">
        <v>16</v>
      </c>
      <c r="K67" s="5" t="s">
        <v>908</v>
      </c>
      <c r="L67" s="6" t="s">
        <v>9</v>
      </c>
      <c r="M67" s="50">
        <v>1662867</v>
      </c>
      <c r="N67" s="50">
        <v>1206294</v>
      </c>
      <c r="O67" s="50">
        <v>54</v>
      </c>
      <c r="P67" s="50">
        <v>363555.35526315786</v>
      </c>
      <c r="Q67" s="50">
        <v>0</v>
      </c>
      <c r="R67" s="50">
        <v>0</v>
      </c>
      <c r="S67" s="50">
        <v>75</v>
      </c>
      <c r="T67" s="50">
        <v>605925.59210526315</v>
      </c>
      <c r="U67" s="7">
        <v>41091</v>
      </c>
      <c r="V67" s="7" t="s">
        <v>180</v>
      </c>
      <c r="W67" s="6" t="s">
        <v>825</v>
      </c>
      <c r="X67" s="34" t="s">
        <v>17</v>
      </c>
      <c r="Y67" s="45" t="s">
        <v>903</v>
      </c>
      <c r="Z67" s="40">
        <v>10</v>
      </c>
      <c r="AA67" s="39">
        <v>43555</v>
      </c>
    </row>
    <row r="68" spans="1:27" s="8" customFormat="1" x14ac:dyDescent="0.2">
      <c r="A68" s="29">
        <v>2019</v>
      </c>
      <c r="B68" s="4" t="s">
        <v>916</v>
      </c>
      <c r="C68" s="9" t="s">
        <v>18</v>
      </c>
      <c r="D68" s="2" t="s">
        <v>334</v>
      </c>
      <c r="E68" s="2" t="s">
        <v>337</v>
      </c>
      <c r="F68" s="2" t="s">
        <v>338</v>
      </c>
      <c r="G68" s="1" t="s">
        <v>67</v>
      </c>
      <c r="H68" s="2" t="s">
        <v>53</v>
      </c>
      <c r="I68" s="3" t="s">
        <v>339</v>
      </c>
      <c r="J68" s="35" t="s">
        <v>16</v>
      </c>
      <c r="K68" s="5" t="s">
        <v>923</v>
      </c>
      <c r="L68" s="6" t="s">
        <v>9</v>
      </c>
      <c r="M68" s="50">
        <v>3360023</v>
      </c>
      <c r="N68" s="50">
        <v>1821053</v>
      </c>
      <c r="O68" s="50">
        <v>40</v>
      </c>
      <c r="P68" s="50">
        <v>569573.42105263157</v>
      </c>
      <c r="Q68" s="50">
        <v>0</v>
      </c>
      <c r="R68" s="50">
        <v>0</v>
      </c>
      <c r="S68" s="50">
        <v>33</v>
      </c>
      <c r="T68" s="50">
        <v>563877.68684210523</v>
      </c>
      <c r="U68" s="7">
        <v>30004</v>
      </c>
      <c r="V68" s="7" t="s">
        <v>180</v>
      </c>
      <c r="W68" s="6" t="s">
        <v>825</v>
      </c>
      <c r="X68" s="34" t="s">
        <v>17</v>
      </c>
      <c r="Y68" s="45" t="s">
        <v>903</v>
      </c>
      <c r="Z68" s="40">
        <v>10</v>
      </c>
      <c r="AA68" s="39">
        <v>43555</v>
      </c>
    </row>
    <row r="69" spans="1:27" s="8" customFormat="1" x14ac:dyDescent="0.2">
      <c r="A69" s="29">
        <v>2019</v>
      </c>
      <c r="B69" s="4" t="s">
        <v>916</v>
      </c>
      <c r="C69" s="9" t="s">
        <v>233</v>
      </c>
      <c r="D69" s="2" t="s">
        <v>340</v>
      </c>
      <c r="E69" s="2" t="s">
        <v>341</v>
      </c>
      <c r="F69" s="2" t="s">
        <v>342</v>
      </c>
      <c r="G69" s="1" t="s">
        <v>917</v>
      </c>
      <c r="H69" s="2" t="s">
        <v>23</v>
      </c>
      <c r="I69" s="3" t="s">
        <v>795</v>
      </c>
      <c r="J69" s="2" t="s">
        <v>16</v>
      </c>
      <c r="K69" s="5" t="s">
        <v>908</v>
      </c>
      <c r="L69" s="6" t="s">
        <v>9</v>
      </c>
      <c r="M69" s="50">
        <f>3606612+873220</f>
        <v>4479832</v>
      </c>
      <c r="N69" s="50">
        <f>2933113+658012</f>
        <v>3591125</v>
      </c>
      <c r="O69" s="50">
        <v>40</v>
      </c>
      <c r="P69" s="50">
        <v>671559.21052631573</v>
      </c>
      <c r="Q69" s="50">
        <v>0</v>
      </c>
      <c r="R69" s="50">
        <v>0</v>
      </c>
      <c r="S69" s="50">
        <v>29</v>
      </c>
      <c r="T69" s="50">
        <v>584256.51315789472</v>
      </c>
      <c r="U69" s="7">
        <v>36381</v>
      </c>
      <c r="V69" s="7" t="s">
        <v>180</v>
      </c>
      <c r="W69" s="6" t="s">
        <v>825</v>
      </c>
      <c r="X69" s="34" t="s">
        <v>920</v>
      </c>
      <c r="Y69" s="45" t="s">
        <v>903</v>
      </c>
      <c r="Z69" s="40">
        <v>10</v>
      </c>
      <c r="AA69" s="39">
        <v>43555</v>
      </c>
    </row>
    <row r="70" spans="1:27" s="8" customFormat="1" x14ac:dyDescent="0.2">
      <c r="A70" s="29">
        <v>2019</v>
      </c>
      <c r="B70" s="4" t="s">
        <v>916</v>
      </c>
      <c r="C70" s="9" t="s">
        <v>11</v>
      </c>
      <c r="D70" s="2" t="s">
        <v>343</v>
      </c>
      <c r="E70" s="2" t="s">
        <v>24</v>
      </c>
      <c r="F70" s="2" t="s">
        <v>723</v>
      </c>
      <c r="G70" s="1" t="s">
        <v>25</v>
      </c>
      <c r="H70" s="2" t="s">
        <v>63</v>
      </c>
      <c r="I70" s="3" t="s">
        <v>139</v>
      </c>
      <c r="J70" s="35" t="s">
        <v>16</v>
      </c>
      <c r="K70" s="5" t="s">
        <v>930</v>
      </c>
      <c r="L70" s="6" t="s">
        <v>9</v>
      </c>
      <c r="M70" s="50">
        <v>823003</v>
      </c>
      <c r="N70" s="50">
        <v>667204</v>
      </c>
      <c r="O70" s="50">
        <v>35</v>
      </c>
      <c r="P70" s="50">
        <v>99723.289473684199</v>
      </c>
      <c r="Q70" s="50">
        <v>0</v>
      </c>
      <c r="R70" s="50">
        <v>0</v>
      </c>
      <c r="S70" s="50">
        <v>24</v>
      </c>
      <c r="T70" s="50">
        <v>82058.021052631579</v>
      </c>
      <c r="U70" s="7">
        <v>34394</v>
      </c>
      <c r="V70" s="7" t="s">
        <v>180</v>
      </c>
      <c r="W70" s="6" t="s">
        <v>825</v>
      </c>
      <c r="X70" s="34" t="s">
        <v>17</v>
      </c>
      <c r="Y70" s="45" t="s">
        <v>903</v>
      </c>
      <c r="Z70" s="40"/>
      <c r="AA70" s="39"/>
    </row>
    <row r="71" spans="1:27" s="8" customFormat="1" x14ac:dyDescent="0.2">
      <c r="A71" s="29">
        <v>2019</v>
      </c>
      <c r="B71" s="4" t="s">
        <v>916</v>
      </c>
      <c r="C71" s="9" t="s">
        <v>233</v>
      </c>
      <c r="D71" s="2" t="s">
        <v>344</v>
      </c>
      <c r="E71" s="2" t="s">
        <v>71</v>
      </c>
      <c r="F71" s="2" t="s">
        <v>345</v>
      </c>
      <c r="G71" s="1" t="s">
        <v>917</v>
      </c>
      <c r="H71" s="2" t="s">
        <v>346</v>
      </c>
      <c r="I71" s="3" t="s">
        <v>347</v>
      </c>
      <c r="J71" s="2" t="s">
        <v>16</v>
      </c>
      <c r="K71" s="5" t="s">
        <v>908</v>
      </c>
      <c r="L71" s="6" t="s">
        <v>9</v>
      </c>
      <c r="M71" s="50">
        <f>3749096+280166</f>
        <v>4029262</v>
      </c>
      <c r="N71" s="50">
        <f>2977635+203656</f>
        <v>3181291</v>
      </c>
      <c r="O71" s="50">
        <v>40</v>
      </c>
      <c r="P71" s="50">
        <v>671559.21052631573</v>
      </c>
      <c r="Q71" s="50">
        <v>0</v>
      </c>
      <c r="R71" s="50">
        <v>0</v>
      </c>
      <c r="S71" s="50">
        <v>38</v>
      </c>
      <c r="T71" s="50">
        <v>765577.5</v>
      </c>
      <c r="U71" s="7">
        <v>32448</v>
      </c>
      <c r="V71" s="7" t="s">
        <v>180</v>
      </c>
      <c r="W71" s="6" t="s">
        <v>825</v>
      </c>
      <c r="X71" s="34" t="s">
        <v>920</v>
      </c>
      <c r="Y71" s="45" t="s">
        <v>903</v>
      </c>
      <c r="Z71" s="40">
        <v>10</v>
      </c>
      <c r="AA71" s="39">
        <v>43555</v>
      </c>
    </row>
    <row r="72" spans="1:27" s="8" customFormat="1" x14ac:dyDescent="0.2">
      <c r="A72" s="29">
        <v>2019</v>
      </c>
      <c r="B72" s="4" t="s">
        <v>916</v>
      </c>
      <c r="C72" s="9" t="s">
        <v>12</v>
      </c>
      <c r="D72" s="2" t="s">
        <v>344</v>
      </c>
      <c r="E72" s="2" t="s">
        <v>162</v>
      </c>
      <c r="F72" s="2" t="s">
        <v>348</v>
      </c>
      <c r="G72" s="1" t="s">
        <v>254</v>
      </c>
      <c r="H72" s="2" t="s">
        <v>349</v>
      </c>
      <c r="I72" s="3" t="s">
        <v>110</v>
      </c>
      <c r="J72" s="35" t="s">
        <v>16</v>
      </c>
      <c r="K72" s="5" t="s">
        <v>907</v>
      </c>
      <c r="L72" s="6" t="s">
        <v>9</v>
      </c>
      <c r="M72" s="50">
        <v>1016375</v>
      </c>
      <c r="N72" s="50">
        <v>660349</v>
      </c>
      <c r="O72" s="50">
        <v>40</v>
      </c>
      <c r="P72" s="50">
        <v>186183.42105263157</v>
      </c>
      <c r="Q72" s="50">
        <v>0</v>
      </c>
      <c r="R72" s="50">
        <v>0</v>
      </c>
      <c r="S72" s="50">
        <v>35</v>
      </c>
      <c r="T72" s="50">
        <v>195492.59210526315</v>
      </c>
      <c r="U72" s="7">
        <v>29632</v>
      </c>
      <c r="V72" s="7" t="s">
        <v>180</v>
      </c>
      <c r="W72" s="6" t="s">
        <v>825</v>
      </c>
      <c r="X72" s="34" t="s">
        <v>17</v>
      </c>
      <c r="Y72" s="45" t="s">
        <v>903</v>
      </c>
      <c r="Z72" s="40"/>
      <c r="AA72" s="39"/>
    </row>
    <row r="73" spans="1:27" s="8" customFormat="1" x14ac:dyDescent="0.2">
      <c r="A73" s="29">
        <v>2019</v>
      </c>
      <c r="B73" s="4" t="s">
        <v>916</v>
      </c>
      <c r="C73" s="9" t="s">
        <v>12</v>
      </c>
      <c r="D73" s="2" t="s">
        <v>88</v>
      </c>
      <c r="E73" s="2" t="s">
        <v>350</v>
      </c>
      <c r="F73" s="2" t="s">
        <v>351</v>
      </c>
      <c r="G73" s="1" t="s">
        <v>14</v>
      </c>
      <c r="H73" s="2" t="s">
        <v>104</v>
      </c>
      <c r="I73" s="3" t="s">
        <v>818</v>
      </c>
      <c r="J73" s="2" t="s">
        <v>16</v>
      </c>
      <c r="K73" s="5" t="s">
        <v>907</v>
      </c>
      <c r="L73" s="6" t="s">
        <v>9</v>
      </c>
      <c r="M73" s="50">
        <v>801872</v>
      </c>
      <c r="N73" s="50">
        <v>517382</v>
      </c>
      <c r="O73" s="50">
        <v>40</v>
      </c>
      <c r="P73" s="50">
        <v>132128.68421052629</v>
      </c>
      <c r="Q73" s="50">
        <v>25</v>
      </c>
      <c r="R73" s="50">
        <v>99096.513157894733</v>
      </c>
      <c r="S73" s="50">
        <v>60</v>
      </c>
      <c r="T73" s="50">
        <v>237831.63157894736</v>
      </c>
      <c r="U73" s="7">
        <v>32174</v>
      </c>
      <c r="V73" s="7" t="s">
        <v>180</v>
      </c>
      <c r="W73" s="6" t="s">
        <v>825</v>
      </c>
      <c r="X73" s="34" t="s">
        <v>17</v>
      </c>
      <c r="Y73" s="45" t="s">
        <v>903</v>
      </c>
      <c r="Z73" s="40"/>
      <c r="AA73" s="39"/>
    </row>
    <row r="74" spans="1:27" s="8" customFormat="1" x14ac:dyDescent="0.2">
      <c r="A74" s="29">
        <v>2019</v>
      </c>
      <c r="B74" s="4" t="s">
        <v>916</v>
      </c>
      <c r="C74" s="9" t="s">
        <v>40</v>
      </c>
      <c r="D74" s="2" t="s">
        <v>352</v>
      </c>
      <c r="E74" s="2" t="s">
        <v>353</v>
      </c>
      <c r="F74" s="2" t="s">
        <v>354</v>
      </c>
      <c r="G74" s="1" t="s">
        <v>20</v>
      </c>
      <c r="H74" s="2" t="s">
        <v>355</v>
      </c>
      <c r="I74" s="3" t="s">
        <v>356</v>
      </c>
      <c r="J74" s="35" t="s">
        <v>16</v>
      </c>
      <c r="K74" s="5" t="s">
        <v>926</v>
      </c>
      <c r="L74" s="6" t="s">
        <v>9</v>
      </c>
      <c r="M74" s="50">
        <v>1454156</v>
      </c>
      <c r="N74" s="50">
        <v>1033791</v>
      </c>
      <c r="O74" s="50">
        <v>40</v>
      </c>
      <c r="P74" s="50">
        <v>269300.26315789472</v>
      </c>
      <c r="Q74" s="50">
        <v>0</v>
      </c>
      <c r="R74" s="50">
        <v>0</v>
      </c>
      <c r="S74" s="50">
        <v>48</v>
      </c>
      <c r="T74" s="50">
        <v>387792.37894736842</v>
      </c>
      <c r="U74" s="7">
        <v>34121</v>
      </c>
      <c r="V74" s="7" t="s">
        <v>180</v>
      </c>
      <c r="W74" s="6" t="s">
        <v>825</v>
      </c>
      <c r="X74" s="34" t="s">
        <v>17</v>
      </c>
      <c r="Y74" s="45" t="s">
        <v>903</v>
      </c>
      <c r="Z74" s="40">
        <v>10</v>
      </c>
      <c r="AA74" s="39">
        <v>43555</v>
      </c>
    </row>
    <row r="75" spans="1:27" s="8" customFormat="1" x14ac:dyDescent="0.2">
      <c r="A75" s="29">
        <v>2019</v>
      </c>
      <c r="B75" s="4" t="s">
        <v>916</v>
      </c>
      <c r="C75" s="9" t="s">
        <v>11</v>
      </c>
      <c r="D75" s="2" t="s">
        <v>352</v>
      </c>
      <c r="E75" s="2" t="s">
        <v>863</v>
      </c>
      <c r="F75" s="2" t="s">
        <v>874</v>
      </c>
      <c r="G75" s="1" t="s">
        <v>29</v>
      </c>
      <c r="H75" s="2" t="s">
        <v>882</v>
      </c>
      <c r="I75" s="3" t="s">
        <v>884</v>
      </c>
      <c r="J75" s="35" t="s">
        <v>16</v>
      </c>
      <c r="K75" s="36" t="s">
        <v>8</v>
      </c>
      <c r="L75" s="6" t="s">
        <v>9</v>
      </c>
      <c r="M75" s="50">
        <v>475974</v>
      </c>
      <c r="N75" s="50">
        <v>383196</v>
      </c>
      <c r="O75" s="50">
        <v>40</v>
      </c>
      <c r="P75" s="50">
        <v>78422.105263157893</v>
      </c>
      <c r="Q75" s="50">
        <v>0</v>
      </c>
      <c r="R75" s="50">
        <v>0</v>
      </c>
      <c r="S75" s="50">
        <v>96</v>
      </c>
      <c r="T75" s="50">
        <v>225855.66315789474</v>
      </c>
      <c r="U75" s="7">
        <v>43175</v>
      </c>
      <c r="V75" s="7" t="s">
        <v>180</v>
      </c>
      <c r="W75" s="6" t="s">
        <v>825</v>
      </c>
      <c r="X75" s="34" t="s">
        <v>17</v>
      </c>
      <c r="Y75" s="45" t="s">
        <v>903</v>
      </c>
      <c r="Z75" s="40"/>
      <c r="AA75" s="39"/>
    </row>
    <row r="76" spans="1:27" s="8" customFormat="1" x14ac:dyDescent="0.2">
      <c r="A76" s="29">
        <v>2019</v>
      </c>
      <c r="B76" s="4" t="s">
        <v>916</v>
      </c>
      <c r="C76" s="10" t="s">
        <v>40</v>
      </c>
      <c r="D76" s="12" t="s">
        <v>352</v>
      </c>
      <c r="E76" s="12" t="s">
        <v>231</v>
      </c>
      <c r="F76" s="12" t="s">
        <v>724</v>
      </c>
      <c r="G76" s="1" t="s">
        <v>20</v>
      </c>
      <c r="H76" s="12" t="s">
        <v>63</v>
      </c>
      <c r="I76" s="14" t="s">
        <v>174</v>
      </c>
      <c r="J76" s="2" t="s">
        <v>16</v>
      </c>
      <c r="K76" s="5" t="s">
        <v>907</v>
      </c>
      <c r="L76" s="6" t="s">
        <v>9</v>
      </c>
      <c r="M76" s="50">
        <v>1383662</v>
      </c>
      <c r="N76" s="50">
        <v>736939</v>
      </c>
      <c r="O76" s="50">
        <v>40</v>
      </c>
      <c r="P76" s="50">
        <v>269300.26315789472</v>
      </c>
      <c r="Q76" s="50">
        <v>0</v>
      </c>
      <c r="R76" s="50">
        <v>0</v>
      </c>
      <c r="S76" s="50">
        <v>24</v>
      </c>
      <c r="T76" s="50">
        <v>193896.18947368421</v>
      </c>
      <c r="U76" s="15">
        <v>32174</v>
      </c>
      <c r="V76" s="15" t="s">
        <v>180</v>
      </c>
      <c r="W76" s="20" t="s">
        <v>825</v>
      </c>
      <c r="X76" s="34" t="s">
        <v>17</v>
      </c>
      <c r="Y76" s="45" t="s">
        <v>903</v>
      </c>
      <c r="Z76" s="40">
        <v>10</v>
      </c>
      <c r="AA76" s="39">
        <v>43555</v>
      </c>
    </row>
    <row r="77" spans="1:27" s="8" customFormat="1" x14ac:dyDescent="0.2">
      <c r="A77" s="29">
        <v>2019</v>
      </c>
      <c r="B77" s="4" t="s">
        <v>916</v>
      </c>
      <c r="C77" s="9" t="s">
        <v>193</v>
      </c>
      <c r="D77" s="2" t="s">
        <v>352</v>
      </c>
      <c r="E77" s="2" t="s">
        <v>358</v>
      </c>
      <c r="F77" s="2" t="s">
        <v>359</v>
      </c>
      <c r="G77" s="1" t="s">
        <v>156</v>
      </c>
      <c r="H77" s="2" t="s">
        <v>68</v>
      </c>
      <c r="I77" s="3" t="s">
        <v>360</v>
      </c>
      <c r="J77" s="35" t="s">
        <v>16</v>
      </c>
      <c r="K77" s="5" t="s">
        <v>923</v>
      </c>
      <c r="L77" s="6" t="s">
        <v>9</v>
      </c>
      <c r="M77" s="50">
        <v>2028593</v>
      </c>
      <c r="N77" s="50">
        <v>1434935</v>
      </c>
      <c r="O77" s="50">
        <v>40</v>
      </c>
      <c r="P77" s="50">
        <v>325453.42105263157</v>
      </c>
      <c r="Q77" s="50">
        <v>0</v>
      </c>
      <c r="R77" s="50">
        <v>0</v>
      </c>
      <c r="S77" s="50">
        <v>67</v>
      </c>
      <c r="T77" s="50">
        <v>654161.37631578953</v>
      </c>
      <c r="U77" s="7">
        <v>32157</v>
      </c>
      <c r="V77" s="7" t="s">
        <v>180</v>
      </c>
      <c r="W77" s="6" t="s">
        <v>825</v>
      </c>
      <c r="X77" s="34" t="s">
        <v>17</v>
      </c>
      <c r="Y77" s="45" t="s">
        <v>903</v>
      </c>
      <c r="Z77" s="40">
        <v>10</v>
      </c>
      <c r="AA77" s="39">
        <v>43555</v>
      </c>
    </row>
    <row r="78" spans="1:27" s="8" customFormat="1" x14ac:dyDescent="0.2">
      <c r="A78" s="29">
        <v>2019</v>
      </c>
      <c r="B78" s="4" t="s">
        <v>916</v>
      </c>
      <c r="C78" s="9" t="s">
        <v>11</v>
      </c>
      <c r="D78" s="2" t="s">
        <v>352</v>
      </c>
      <c r="E78" s="2" t="s">
        <v>102</v>
      </c>
      <c r="F78" s="2" t="s">
        <v>361</v>
      </c>
      <c r="G78" s="1" t="s">
        <v>25</v>
      </c>
      <c r="H78" s="2" t="s">
        <v>26</v>
      </c>
      <c r="I78" s="3" t="s">
        <v>362</v>
      </c>
      <c r="J78" s="2" t="s">
        <v>16</v>
      </c>
      <c r="K78" s="5" t="s">
        <v>907</v>
      </c>
      <c r="L78" s="6" t="s">
        <v>9</v>
      </c>
      <c r="M78" s="50">
        <v>700261</v>
      </c>
      <c r="N78" s="50">
        <v>550466</v>
      </c>
      <c r="O78" s="50">
        <v>34</v>
      </c>
      <c r="P78" s="50">
        <v>96874.052631578932</v>
      </c>
      <c r="Q78" s="50">
        <v>0</v>
      </c>
      <c r="R78" s="50">
        <v>0</v>
      </c>
      <c r="S78" s="50">
        <v>35</v>
      </c>
      <c r="T78" s="50">
        <v>119667.94736842104</v>
      </c>
      <c r="U78" s="7">
        <v>29892</v>
      </c>
      <c r="V78" s="7" t="s">
        <v>180</v>
      </c>
      <c r="W78" s="6" t="s">
        <v>825</v>
      </c>
      <c r="X78" s="34" t="s">
        <v>17</v>
      </c>
      <c r="Y78" s="45" t="s">
        <v>903</v>
      </c>
      <c r="Z78" s="40"/>
      <c r="AA78" s="39"/>
    </row>
    <row r="79" spans="1:27" s="8" customFormat="1" x14ac:dyDescent="0.2">
      <c r="A79" s="29">
        <v>2019</v>
      </c>
      <c r="B79" s="4" t="s">
        <v>916</v>
      </c>
      <c r="C79" s="9" t="s">
        <v>11</v>
      </c>
      <c r="D79" s="2" t="s">
        <v>352</v>
      </c>
      <c r="E79" s="2" t="s">
        <v>141</v>
      </c>
      <c r="F79" s="2" t="s">
        <v>725</v>
      </c>
      <c r="G79" s="10" t="s">
        <v>128</v>
      </c>
      <c r="H79" s="2" t="s">
        <v>205</v>
      </c>
      <c r="I79" s="3" t="s">
        <v>801</v>
      </c>
      <c r="J79" s="35" t="s">
        <v>16</v>
      </c>
      <c r="K79" s="5" t="s">
        <v>930</v>
      </c>
      <c r="L79" s="6" t="s">
        <v>9</v>
      </c>
      <c r="M79" s="50">
        <v>677628</v>
      </c>
      <c r="N79" s="50">
        <v>555919</v>
      </c>
      <c r="O79" s="50">
        <v>30</v>
      </c>
      <c r="P79" s="50">
        <v>75741.710526315786</v>
      </c>
      <c r="Q79" s="50">
        <v>0</v>
      </c>
      <c r="R79" s="50">
        <v>0</v>
      </c>
      <c r="S79" s="50">
        <v>28</v>
      </c>
      <c r="T79" s="50">
        <v>84830.715789473688</v>
      </c>
      <c r="U79" s="7">
        <v>34764</v>
      </c>
      <c r="V79" s="7" t="s">
        <v>180</v>
      </c>
      <c r="W79" s="6" t="s">
        <v>825</v>
      </c>
      <c r="X79" s="34" t="s">
        <v>17</v>
      </c>
      <c r="Y79" s="45" t="s">
        <v>903</v>
      </c>
      <c r="Z79" s="40"/>
      <c r="AA79" s="39"/>
    </row>
    <row r="80" spans="1:27" s="8" customFormat="1" x14ac:dyDescent="0.2">
      <c r="A80" s="29">
        <v>2019</v>
      </c>
      <c r="B80" s="4" t="s">
        <v>916</v>
      </c>
      <c r="C80" s="9" t="s">
        <v>12</v>
      </c>
      <c r="D80" s="2" t="s">
        <v>363</v>
      </c>
      <c r="E80" s="2" t="s">
        <v>47</v>
      </c>
      <c r="F80" s="2" t="s">
        <v>84</v>
      </c>
      <c r="G80" s="1" t="s">
        <v>14</v>
      </c>
      <c r="H80" s="2" t="s">
        <v>104</v>
      </c>
      <c r="I80" s="3" t="s">
        <v>32</v>
      </c>
      <c r="J80" s="2" t="s">
        <v>16</v>
      </c>
      <c r="K80" s="5" t="s">
        <v>926</v>
      </c>
      <c r="L80" s="6" t="s">
        <v>9</v>
      </c>
      <c r="M80" s="50">
        <v>920246</v>
      </c>
      <c r="N80" s="50">
        <v>742828</v>
      </c>
      <c r="O80" s="50">
        <v>40</v>
      </c>
      <c r="P80" s="50">
        <v>132128.68421052629</v>
      </c>
      <c r="Q80" s="50">
        <v>0</v>
      </c>
      <c r="R80" s="50">
        <v>0</v>
      </c>
      <c r="S80" s="50">
        <v>60</v>
      </c>
      <c r="T80" s="50">
        <v>237831.63157894736</v>
      </c>
      <c r="U80" s="7">
        <v>32462</v>
      </c>
      <c r="V80" s="7" t="s">
        <v>180</v>
      </c>
      <c r="W80" s="6" t="s">
        <v>825</v>
      </c>
      <c r="X80" s="34" t="s">
        <v>17</v>
      </c>
      <c r="Y80" s="45" t="s">
        <v>903</v>
      </c>
      <c r="Z80" s="40">
        <v>9</v>
      </c>
      <c r="AA80" s="39">
        <v>43555</v>
      </c>
    </row>
    <row r="81" spans="1:27" s="8" customFormat="1" x14ac:dyDescent="0.2">
      <c r="A81" s="29">
        <v>2019</v>
      </c>
      <c r="B81" s="4" t="s">
        <v>916</v>
      </c>
      <c r="C81" s="9" t="s">
        <v>40</v>
      </c>
      <c r="D81" s="2" t="s">
        <v>89</v>
      </c>
      <c r="E81" s="2" t="s">
        <v>73</v>
      </c>
      <c r="F81" s="2" t="s">
        <v>364</v>
      </c>
      <c r="G81" s="1" t="s">
        <v>254</v>
      </c>
      <c r="H81" s="2" t="s">
        <v>63</v>
      </c>
      <c r="I81" s="3" t="s">
        <v>39</v>
      </c>
      <c r="J81" s="35" t="s">
        <v>16</v>
      </c>
      <c r="K81" s="16" t="s">
        <v>905</v>
      </c>
      <c r="L81" s="6" t="s">
        <v>9</v>
      </c>
      <c r="M81" s="50">
        <v>1001474</v>
      </c>
      <c r="N81" s="50">
        <v>680134</v>
      </c>
      <c r="O81" s="50">
        <v>77</v>
      </c>
      <c r="P81" s="50">
        <v>358403.08552631579</v>
      </c>
      <c r="Q81" s="50">
        <v>29</v>
      </c>
      <c r="R81" s="50">
        <v>161979.57631578948</v>
      </c>
      <c r="S81" s="50">
        <v>136</v>
      </c>
      <c r="T81" s="50">
        <v>759628.35789473681</v>
      </c>
      <c r="U81" s="7">
        <v>31472</v>
      </c>
      <c r="V81" s="7" t="s">
        <v>180</v>
      </c>
      <c r="W81" s="6" t="s">
        <v>825</v>
      </c>
      <c r="X81" s="34" t="s">
        <v>17</v>
      </c>
      <c r="Y81" s="45" t="s">
        <v>903</v>
      </c>
      <c r="Z81" s="40">
        <v>10</v>
      </c>
      <c r="AA81" s="39">
        <v>43555</v>
      </c>
    </row>
    <row r="82" spans="1:27" s="8" customFormat="1" x14ac:dyDescent="0.2">
      <c r="A82" s="29">
        <v>2019</v>
      </c>
      <c r="B82" s="4" t="s">
        <v>916</v>
      </c>
      <c r="C82" s="9" t="s">
        <v>40</v>
      </c>
      <c r="D82" s="2" t="s">
        <v>152</v>
      </c>
      <c r="E82" s="2" t="s">
        <v>365</v>
      </c>
      <c r="F82" s="2" t="s">
        <v>366</v>
      </c>
      <c r="G82" s="1" t="s">
        <v>20</v>
      </c>
      <c r="H82" s="2" t="s">
        <v>63</v>
      </c>
      <c r="I82" s="3" t="s">
        <v>367</v>
      </c>
      <c r="J82" s="2" t="s">
        <v>16</v>
      </c>
      <c r="K82" s="16" t="s">
        <v>905</v>
      </c>
      <c r="L82" s="6" t="s">
        <v>9</v>
      </c>
      <c r="M82" s="50">
        <v>1415418</v>
      </c>
      <c r="N82" s="50">
        <v>709399</v>
      </c>
      <c r="O82" s="50">
        <v>77</v>
      </c>
      <c r="P82" s="50">
        <v>518403.00657894736</v>
      </c>
      <c r="Q82" s="50">
        <v>39</v>
      </c>
      <c r="R82" s="50">
        <v>315081.30789473682</v>
      </c>
      <c r="S82" s="50">
        <v>144</v>
      </c>
      <c r="T82" s="50">
        <v>1163377.1368421053</v>
      </c>
      <c r="U82" s="7">
        <v>29313</v>
      </c>
      <c r="V82" s="7" t="s">
        <v>180</v>
      </c>
      <c r="W82" s="6" t="s">
        <v>825</v>
      </c>
      <c r="X82" s="34" t="s">
        <v>17</v>
      </c>
      <c r="Y82" s="45" t="s">
        <v>903</v>
      </c>
      <c r="Z82" s="40">
        <v>10</v>
      </c>
      <c r="AA82" s="39">
        <v>43555</v>
      </c>
    </row>
    <row r="83" spans="1:27" s="8" customFormat="1" x14ac:dyDescent="0.2">
      <c r="A83" s="29">
        <v>2019</v>
      </c>
      <c r="B83" s="4" t="s">
        <v>916</v>
      </c>
      <c r="C83" s="41" t="s">
        <v>233</v>
      </c>
      <c r="D83" s="35" t="s">
        <v>90</v>
      </c>
      <c r="E83" s="35" t="s">
        <v>35</v>
      </c>
      <c r="F83" s="35" t="s">
        <v>91</v>
      </c>
      <c r="G83" s="1" t="s">
        <v>20</v>
      </c>
      <c r="H83" s="35" t="s">
        <v>23</v>
      </c>
      <c r="I83" s="35" t="s">
        <v>92</v>
      </c>
      <c r="J83" s="35" t="s">
        <v>16</v>
      </c>
      <c r="K83" s="36" t="s">
        <v>925</v>
      </c>
      <c r="L83" s="6" t="s">
        <v>9</v>
      </c>
      <c r="M83" s="50">
        <v>1707583</v>
      </c>
      <c r="N83" s="50">
        <v>1294335</v>
      </c>
      <c r="O83" s="50">
        <v>40</v>
      </c>
      <c r="P83" s="50">
        <v>269300.26315789472</v>
      </c>
      <c r="Q83" s="50">
        <v>25</v>
      </c>
      <c r="R83" s="50">
        <v>201975.19736842104</v>
      </c>
      <c r="S83" s="50">
        <v>44</v>
      </c>
      <c r="T83" s="50">
        <v>355476.34736842103</v>
      </c>
      <c r="U83" s="7">
        <v>43101</v>
      </c>
      <c r="V83" s="7" t="s">
        <v>180</v>
      </c>
      <c r="W83" s="6" t="s">
        <v>825</v>
      </c>
      <c r="X83" s="34" t="s">
        <v>17</v>
      </c>
      <c r="Y83" s="45" t="s">
        <v>903</v>
      </c>
      <c r="Z83" s="46">
        <v>10</v>
      </c>
      <c r="AA83" s="39">
        <v>43555</v>
      </c>
    </row>
    <row r="84" spans="1:27" s="8" customFormat="1" x14ac:dyDescent="0.2">
      <c r="A84" s="29">
        <v>2019</v>
      </c>
      <c r="B84" s="4" t="s">
        <v>916</v>
      </c>
      <c r="C84" s="9" t="s">
        <v>40</v>
      </c>
      <c r="D84" s="2" t="s">
        <v>93</v>
      </c>
      <c r="E84" s="2" t="s">
        <v>70</v>
      </c>
      <c r="F84" s="2" t="s">
        <v>726</v>
      </c>
      <c r="G84" s="1" t="s">
        <v>55</v>
      </c>
      <c r="H84" s="2" t="s">
        <v>368</v>
      </c>
      <c r="I84" s="3" t="s">
        <v>297</v>
      </c>
      <c r="J84" s="2" t="s">
        <v>16</v>
      </c>
      <c r="K84" s="5" t="s">
        <v>926</v>
      </c>
      <c r="L84" s="6" t="s">
        <v>9</v>
      </c>
      <c r="M84" s="50">
        <v>963654</v>
      </c>
      <c r="N84" s="50">
        <v>777682</v>
      </c>
      <c r="O84" s="50">
        <v>9</v>
      </c>
      <c r="P84" s="50">
        <v>35017.5197368421</v>
      </c>
      <c r="Q84" s="50">
        <v>0</v>
      </c>
      <c r="R84" s="50">
        <v>0</v>
      </c>
      <c r="S84" s="50">
        <v>0</v>
      </c>
      <c r="T84" s="50">
        <v>0</v>
      </c>
      <c r="U84" s="7">
        <v>35898</v>
      </c>
      <c r="V84" s="7" t="s">
        <v>180</v>
      </c>
      <c r="W84" s="6" t="s">
        <v>825</v>
      </c>
      <c r="X84" s="34" t="s">
        <v>17</v>
      </c>
      <c r="Y84" s="45" t="s">
        <v>903</v>
      </c>
      <c r="Z84" s="40"/>
      <c r="AA84" s="39"/>
    </row>
    <row r="85" spans="1:27" s="8" customFormat="1" x14ac:dyDescent="0.2">
      <c r="A85" s="29">
        <v>2019</v>
      </c>
      <c r="B85" s="4" t="s">
        <v>916</v>
      </c>
      <c r="C85" s="9" t="s">
        <v>40</v>
      </c>
      <c r="D85" s="2" t="s">
        <v>93</v>
      </c>
      <c r="E85" s="2" t="s">
        <v>38</v>
      </c>
      <c r="F85" s="2" t="s">
        <v>369</v>
      </c>
      <c r="G85" s="1" t="s">
        <v>55</v>
      </c>
      <c r="H85" s="2" t="s">
        <v>63</v>
      </c>
      <c r="I85" s="3" t="s">
        <v>370</v>
      </c>
      <c r="J85" s="35" t="s">
        <v>16</v>
      </c>
      <c r="K85" s="5" t="s">
        <v>930</v>
      </c>
      <c r="L85" s="6" t="s">
        <v>9</v>
      </c>
      <c r="M85" s="50">
        <v>972966</v>
      </c>
      <c r="N85" s="50">
        <v>763436</v>
      </c>
      <c r="O85" s="50">
        <v>39</v>
      </c>
      <c r="P85" s="50">
        <v>151742.58552631579</v>
      </c>
      <c r="Q85" s="50">
        <v>0</v>
      </c>
      <c r="R85" s="50">
        <v>0</v>
      </c>
      <c r="S85" s="50">
        <v>78</v>
      </c>
      <c r="T85" s="50">
        <v>364182.2052631579</v>
      </c>
      <c r="U85" s="7">
        <v>36617</v>
      </c>
      <c r="V85" s="7" t="s">
        <v>180</v>
      </c>
      <c r="W85" s="6" t="s">
        <v>825</v>
      </c>
      <c r="X85" s="34" t="s">
        <v>17</v>
      </c>
      <c r="Y85" s="45" t="s">
        <v>903</v>
      </c>
      <c r="Z85" s="40"/>
      <c r="AA85" s="39"/>
    </row>
    <row r="86" spans="1:27" s="8" customFormat="1" x14ac:dyDescent="0.2">
      <c r="A86" s="29">
        <v>2019</v>
      </c>
      <c r="B86" s="4" t="s">
        <v>916</v>
      </c>
      <c r="C86" s="9" t="s">
        <v>40</v>
      </c>
      <c r="D86" s="2" t="s">
        <v>95</v>
      </c>
      <c r="E86" s="2" t="s">
        <v>56</v>
      </c>
      <c r="F86" s="2" t="s">
        <v>727</v>
      </c>
      <c r="G86" s="1" t="s">
        <v>20</v>
      </c>
      <c r="H86" s="2" t="s">
        <v>371</v>
      </c>
      <c r="I86" s="3" t="s">
        <v>372</v>
      </c>
      <c r="J86" s="2" t="s">
        <v>16</v>
      </c>
      <c r="K86" s="5" t="s">
        <v>926</v>
      </c>
      <c r="L86" s="6" t="s">
        <v>9</v>
      </c>
      <c r="M86" s="50">
        <v>1427501</v>
      </c>
      <c r="N86" s="50">
        <v>1123605</v>
      </c>
      <c r="O86" s="50">
        <v>29</v>
      </c>
      <c r="P86" s="50">
        <v>195242.69078947368</v>
      </c>
      <c r="Q86" s="50">
        <v>0</v>
      </c>
      <c r="R86" s="50">
        <v>0</v>
      </c>
      <c r="S86" s="50">
        <v>22</v>
      </c>
      <c r="T86" s="50">
        <v>177738.17368421052</v>
      </c>
      <c r="U86" s="7">
        <v>34516</v>
      </c>
      <c r="V86" s="7" t="s">
        <v>180</v>
      </c>
      <c r="W86" s="6" t="s">
        <v>825</v>
      </c>
      <c r="X86" s="34" t="s">
        <v>17</v>
      </c>
      <c r="Y86" s="45" t="s">
        <v>903</v>
      </c>
      <c r="Z86" s="40">
        <v>10</v>
      </c>
      <c r="AA86" s="39">
        <v>43555</v>
      </c>
    </row>
    <row r="87" spans="1:27" s="8" customFormat="1" x14ac:dyDescent="0.2">
      <c r="A87" s="29">
        <v>2019</v>
      </c>
      <c r="B87" s="4" t="s">
        <v>916</v>
      </c>
      <c r="C87" s="9" t="s">
        <v>18</v>
      </c>
      <c r="D87" s="2" t="s">
        <v>373</v>
      </c>
      <c r="E87" s="2" t="s">
        <v>239</v>
      </c>
      <c r="F87" s="2" t="s">
        <v>374</v>
      </c>
      <c r="G87" s="1" t="s">
        <v>156</v>
      </c>
      <c r="H87" s="2" t="s">
        <v>94</v>
      </c>
      <c r="I87" s="3" t="s">
        <v>375</v>
      </c>
      <c r="J87" s="35" t="s">
        <v>16</v>
      </c>
      <c r="K87" s="5" t="s">
        <v>923</v>
      </c>
      <c r="L87" s="6" t="s">
        <v>9</v>
      </c>
      <c r="M87" s="50">
        <v>2000749</v>
      </c>
      <c r="N87" s="50">
        <v>1422667</v>
      </c>
      <c r="O87" s="50">
        <v>40</v>
      </c>
      <c r="P87" s="50">
        <v>325453.42105263157</v>
      </c>
      <c r="Q87" s="50">
        <v>0</v>
      </c>
      <c r="R87" s="50">
        <v>0</v>
      </c>
      <c r="S87" s="50">
        <v>100</v>
      </c>
      <c r="T87" s="50">
        <v>976360.26315789472</v>
      </c>
      <c r="U87" s="7">
        <v>40087</v>
      </c>
      <c r="V87" s="7" t="s">
        <v>180</v>
      </c>
      <c r="W87" s="6" t="s">
        <v>825</v>
      </c>
      <c r="X87" s="34" t="s">
        <v>17</v>
      </c>
      <c r="Y87" s="45" t="s">
        <v>903</v>
      </c>
      <c r="Z87" s="40">
        <v>10</v>
      </c>
      <c r="AA87" s="39">
        <v>43555</v>
      </c>
    </row>
    <row r="88" spans="1:27" s="8" customFormat="1" x14ac:dyDescent="0.2">
      <c r="A88" s="29">
        <v>2019</v>
      </c>
      <c r="B88" s="4" t="s">
        <v>916</v>
      </c>
      <c r="C88" s="9" t="s">
        <v>11</v>
      </c>
      <c r="D88" s="2" t="s">
        <v>376</v>
      </c>
      <c r="E88" s="2" t="s">
        <v>140</v>
      </c>
      <c r="F88" s="2" t="s">
        <v>377</v>
      </c>
      <c r="G88" s="1" t="s">
        <v>14</v>
      </c>
      <c r="H88" s="2" t="s">
        <v>104</v>
      </c>
      <c r="I88" s="3" t="s">
        <v>378</v>
      </c>
      <c r="J88" s="2" t="s">
        <v>16</v>
      </c>
      <c r="K88" s="5" t="s">
        <v>907</v>
      </c>
      <c r="L88" s="6" t="s">
        <v>9</v>
      </c>
      <c r="M88" s="50">
        <v>801872</v>
      </c>
      <c r="N88" s="50">
        <v>536287</v>
      </c>
      <c r="O88" s="50">
        <v>40</v>
      </c>
      <c r="P88" s="50">
        <v>132128.68421052629</v>
      </c>
      <c r="Q88" s="50">
        <v>0</v>
      </c>
      <c r="R88" s="50">
        <v>0</v>
      </c>
      <c r="S88" s="50">
        <v>60</v>
      </c>
      <c r="T88" s="50">
        <v>237831.63157894736</v>
      </c>
      <c r="U88" s="7">
        <v>32387</v>
      </c>
      <c r="V88" s="7" t="s">
        <v>180</v>
      </c>
      <c r="W88" s="6" t="s">
        <v>825</v>
      </c>
      <c r="X88" s="34" t="s">
        <v>17</v>
      </c>
      <c r="Y88" s="45" t="s">
        <v>903</v>
      </c>
      <c r="Z88" s="40"/>
      <c r="AA88" s="39"/>
    </row>
    <row r="89" spans="1:27" s="8" customFormat="1" x14ac:dyDescent="0.2">
      <c r="A89" s="29">
        <v>2019</v>
      </c>
      <c r="B89" s="4" t="s">
        <v>916</v>
      </c>
      <c r="C89" s="9" t="s">
        <v>233</v>
      </c>
      <c r="D89" s="2" t="s">
        <v>74</v>
      </c>
      <c r="E89" s="2" t="s">
        <v>379</v>
      </c>
      <c r="F89" s="2" t="s">
        <v>380</v>
      </c>
      <c r="G89" s="1" t="s">
        <v>67</v>
      </c>
      <c r="H89" s="2" t="s">
        <v>381</v>
      </c>
      <c r="I89" s="3" t="s">
        <v>382</v>
      </c>
      <c r="J89" s="35" t="s">
        <v>16</v>
      </c>
      <c r="K89" s="5" t="s">
        <v>908</v>
      </c>
      <c r="L89" s="6" t="s">
        <v>9</v>
      </c>
      <c r="M89" s="50">
        <v>3102745</v>
      </c>
      <c r="N89" s="50">
        <v>2294345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7">
        <v>29892</v>
      </c>
      <c r="V89" s="7" t="s">
        <v>180</v>
      </c>
      <c r="W89" s="6" t="s">
        <v>825</v>
      </c>
      <c r="X89" s="34" t="s">
        <v>17</v>
      </c>
      <c r="Y89" s="45" t="s">
        <v>903</v>
      </c>
      <c r="Z89" s="40">
        <v>10</v>
      </c>
      <c r="AA89" s="39">
        <v>43555</v>
      </c>
    </row>
    <row r="90" spans="1:27" s="8" customFormat="1" ht="12.75" customHeight="1" x14ac:dyDescent="0.2">
      <c r="A90" s="29">
        <v>2019</v>
      </c>
      <c r="B90" s="4" t="s">
        <v>916</v>
      </c>
      <c r="C90" s="9" t="s">
        <v>40</v>
      </c>
      <c r="D90" s="2" t="s">
        <v>74</v>
      </c>
      <c r="E90" s="2" t="s">
        <v>383</v>
      </c>
      <c r="F90" s="2" t="s">
        <v>384</v>
      </c>
      <c r="G90" s="1" t="s">
        <v>14</v>
      </c>
      <c r="H90" s="2" t="s">
        <v>385</v>
      </c>
      <c r="I90" s="3" t="s">
        <v>814</v>
      </c>
      <c r="J90" s="2" t="s">
        <v>16</v>
      </c>
      <c r="K90" s="5" t="s">
        <v>930</v>
      </c>
      <c r="L90" s="6" t="s">
        <v>9</v>
      </c>
      <c r="M90" s="50">
        <v>602332</v>
      </c>
      <c r="N90" s="50">
        <v>170616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7">
        <v>34790</v>
      </c>
      <c r="V90" s="7" t="s">
        <v>180</v>
      </c>
      <c r="W90" s="6" t="s">
        <v>825</v>
      </c>
      <c r="X90" s="34" t="s">
        <v>936</v>
      </c>
      <c r="Y90" s="45" t="s">
        <v>903</v>
      </c>
      <c r="Z90" s="40"/>
      <c r="AA90" s="39"/>
    </row>
    <row r="91" spans="1:27" s="8" customFormat="1" x14ac:dyDescent="0.2">
      <c r="A91" s="29">
        <v>2019</v>
      </c>
      <c r="B91" s="4" t="s">
        <v>916</v>
      </c>
      <c r="C91" s="9" t="s">
        <v>11</v>
      </c>
      <c r="D91" s="2" t="s">
        <v>74</v>
      </c>
      <c r="E91" s="2" t="s">
        <v>386</v>
      </c>
      <c r="F91" s="2" t="s">
        <v>387</v>
      </c>
      <c r="G91" s="1" t="s">
        <v>25</v>
      </c>
      <c r="H91" s="2" t="s">
        <v>26</v>
      </c>
      <c r="I91" s="3" t="s">
        <v>388</v>
      </c>
      <c r="J91" s="35" t="s">
        <v>16</v>
      </c>
      <c r="K91" s="5" t="s">
        <v>907</v>
      </c>
      <c r="L91" s="6" t="s">
        <v>9</v>
      </c>
      <c r="M91" s="50">
        <v>704646</v>
      </c>
      <c r="N91" s="50">
        <v>460710</v>
      </c>
      <c r="O91" s="50">
        <v>38</v>
      </c>
      <c r="P91" s="50">
        <v>108270.99999999999</v>
      </c>
      <c r="Q91" s="50">
        <v>0</v>
      </c>
      <c r="R91" s="50">
        <v>0</v>
      </c>
      <c r="S91" s="50">
        <v>30</v>
      </c>
      <c r="T91" s="50">
        <v>102572.52631578947</v>
      </c>
      <c r="U91" s="7">
        <v>32660</v>
      </c>
      <c r="V91" s="7" t="s">
        <v>180</v>
      </c>
      <c r="W91" s="6" t="s">
        <v>825</v>
      </c>
      <c r="X91" s="34" t="s">
        <v>17</v>
      </c>
      <c r="Y91" s="45" t="s">
        <v>903</v>
      </c>
      <c r="Z91" s="40"/>
      <c r="AA91" s="39"/>
    </row>
    <row r="92" spans="1:27" s="8" customFormat="1" x14ac:dyDescent="0.2">
      <c r="A92" s="29">
        <v>2019</v>
      </c>
      <c r="B92" s="4" t="s">
        <v>916</v>
      </c>
      <c r="C92" s="9" t="s">
        <v>11</v>
      </c>
      <c r="D92" s="2" t="s">
        <v>389</v>
      </c>
      <c r="E92" s="2" t="s">
        <v>390</v>
      </c>
      <c r="F92" s="2" t="s">
        <v>728</v>
      </c>
      <c r="G92" s="1" t="s">
        <v>25</v>
      </c>
      <c r="H92" s="2" t="s">
        <v>63</v>
      </c>
      <c r="I92" s="3" t="s">
        <v>391</v>
      </c>
      <c r="J92" s="2" t="s">
        <v>16</v>
      </c>
      <c r="K92" s="5" t="s">
        <v>930</v>
      </c>
      <c r="L92" s="6" t="s">
        <v>9</v>
      </c>
      <c r="M92" s="50">
        <v>740433</v>
      </c>
      <c r="N92" s="50">
        <v>502616</v>
      </c>
      <c r="O92" s="50">
        <v>40</v>
      </c>
      <c r="P92" s="50">
        <v>113969.47368421052</v>
      </c>
      <c r="Q92" s="50">
        <v>0</v>
      </c>
      <c r="R92" s="50">
        <v>0</v>
      </c>
      <c r="S92" s="50">
        <v>40</v>
      </c>
      <c r="T92" s="50">
        <v>136763.36842105261</v>
      </c>
      <c r="U92" s="7">
        <v>35353</v>
      </c>
      <c r="V92" s="7" t="s">
        <v>180</v>
      </c>
      <c r="W92" s="6" t="s">
        <v>825</v>
      </c>
      <c r="X92" s="34" t="s">
        <v>17</v>
      </c>
      <c r="Y92" s="45" t="s">
        <v>903</v>
      </c>
      <c r="Z92" s="40"/>
      <c r="AA92" s="39"/>
    </row>
    <row r="93" spans="1:27" s="8" customFormat="1" x14ac:dyDescent="0.2">
      <c r="A93" s="29">
        <v>2019</v>
      </c>
      <c r="B93" s="4" t="s">
        <v>916</v>
      </c>
      <c r="C93" s="9" t="s">
        <v>11</v>
      </c>
      <c r="D93" s="2" t="s">
        <v>197</v>
      </c>
      <c r="E93" s="2" t="s">
        <v>392</v>
      </c>
      <c r="F93" s="2" t="s">
        <v>393</v>
      </c>
      <c r="G93" s="1" t="s">
        <v>25</v>
      </c>
      <c r="H93" s="2" t="s">
        <v>248</v>
      </c>
      <c r="I93" s="3" t="s">
        <v>394</v>
      </c>
      <c r="J93" s="35" t="s">
        <v>16</v>
      </c>
      <c r="K93" s="5" t="s">
        <v>930</v>
      </c>
      <c r="L93" s="6" t="s">
        <v>9</v>
      </c>
      <c r="M93" s="50">
        <v>734586</v>
      </c>
      <c r="N93" s="50">
        <v>553501</v>
      </c>
      <c r="O93" s="50">
        <v>53</v>
      </c>
      <c r="P93" s="50">
        <v>151009.55263157893</v>
      </c>
      <c r="Q93" s="50">
        <v>13</v>
      </c>
      <c r="R93" s="50">
        <v>44448.094736842104</v>
      </c>
      <c r="S93" s="50">
        <v>54</v>
      </c>
      <c r="T93" s="50">
        <v>184630.54736842104</v>
      </c>
      <c r="U93" s="7">
        <v>34817</v>
      </c>
      <c r="V93" s="7" t="s">
        <v>180</v>
      </c>
      <c r="W93" s="6" t="s">
        <v>825</v>
      </c>
      <c r="X93" s="34" t="s">
        <v>17</v>
      </c>
      <c r="Y93" s="45" t="s">
        <v>903</v>
      </c>
      <c r="Z93" s="40"/>
      <c r="AA93" s="39"/>
    </row>
    <row r="94" spans="1:27" s="8" customFormat="1" x14ac:dyDescent="0.2">
      <c r="A94" s="29">
        <v>2019</v>
      </c>
      <c r="B94" s="4" t="s">
        <v>916</v>
      </c>
      <c r="C94" s="9" t="s">
        <v>18</v>
      </c>
      <c r="D94" s="2" t="s">
        <v>96</v>
      </c>
      <c r="E94" s="2" t="s">
        <v>176</v>
      </c>
      <c r="F94" s="2" t="s">
        <v>395</v>
      </c>
      <c r="G94" s="1" t="s">
        <v>156</v>
      </c>
      <c r="H94" s="2" t="s">
        <v>396</v>
      </c>
      <c r="I94" s="3" t="s">
        <v>810</v>
      </c>
      <c r="J94" s="2" t="s">
        <v>16</v>
      </c>
      <c r="K94" s="5" t="s">
        <v>923</v>
      </c>
      <c r="L94" s="6" t="s">
        <v>9</v>
      </c>
      <c r="M94" s="50">
        <v>2045278</v>
      </c>
      <c r="N94" s="50">
        <v>1452358</v>
      </c>
      <c r="O94" s="50">
        <v>40</v>
      </c>
      <c r="P94" s="50">
        <v>325453.42105263157</v>
      </c>
      <c r="Q94" s="50">
        <v>0</v>
      </c>
      <c r="R94" s="50">
        <v>0</v>
      </c>
      <c r="S94" s="50">
        <v>64</v>
      </c>
      <c r="T94" s="50">
        <v>624870.56842105265</v>
      </c>
      <c r="U94" s="7">
        <v>38212</v>
      </c>
      <c r="V94" s="7" t="s">
        <v>180</v>
      </c>
      <c r="W94" s="6" t="s">
        <v>825</v>
      </c>
      <c r="X94" s="34" t="s">
        <v>17</v>
      </c>
      <c r="Y94" s="45" t="s">
        <v>903</v>
      </c>
      <c r="Z94" s="40">
        <v>10</v>
      </c>
      <c r="AA94" s="39">
        <v>43555</v>
      </c>
    </row>
    <row r="95" spans="1:27" s="8" customFormat="1" x14ac:dyDescent="0.2">
      <c r="A95" s="29">
        <v>2019</v>
      </c>
      <c r="B95" s="4" t="s">
        <v>916</v>
      </c>
      <c r="C95" s="9" t="s">
        <v>18</v>
      </c>
      <c r="D95" s="2" t="s">
        <v>397</v>
      </c>
      <c r="E95" s="2" t="s">
        <v>398</v>
      </c>
      <c r="F95" s="2" t="s">
        <v>399</v>
      </c>
      <c r="G95" s="1" t="s">
        <v>65</v>
      </c>
      <c r="H95" s="2" t="s">
        <v>400</v>
      </c>
      <c r="I95" s="3" t="s">
        <v>810</v>
      </c>
      <c r="J95" s="35" t="s">
        <v>16</v>
      </c>
      <c r="K95" s="5" t="s">
        <v>923</v>
      </c>
      <c r="L95" s="6" t="s">
        <v>9</v>
      </c>
      <c r="M95" s="50">
        <v>2982066</v>
      </c>
      <c r="N95" s="50">
        <v>2378977</v>
      </c>
      <c r="O95" s="50">
        <v>27</v>
      </c>
      <c r="P95" s="50">
        <v>334959.69078947365</v>
      </c>
      <c r="Q95" s="50">
        <v>0</v>
      </c>
      <c r="R95" s="50">
        <v>0</v>
      </c>
      <c r="S95" s="50">
        <v>0</v>
      </c>
      <c r="T95" s="50">
        <v>0</v>
      </c>
      <c r="U95" s="7">
        <v>32356</v>
      </c>
      <c r="V95" s="7" t="s">
        <v>180</v>
      </c>
      <c r="W95" s="6" t="s">
        <v>825</v>
      </c>
      <c r="X95" s="34" t="s">
        <v>17</v>
      </c>
      <c r="Y95" s="45" t="s">
        <v>903</v>
      </c>
      <c r="Z95" s="40">
        <v>10</v>
      </c>
      <c r="AA95" s="39">
        <v>43555</v>
      </c>
    </row>
    <row r="96" spans="1:27" s="8" customFormat="1" x14ac:dyDescent="0.2">
      <c r="A96" s="29">
        <v>2019</v>
      </c>
      <c r="B96" s="4" t="s">
        <v>916</v>
      </c>
      <c r="C96" s="9" t="s">
        <v>40</v>
      </c>
      <c r="D96" s="2" t="s">
        <v>33</v>
      </c>
      <c r="E96" s="2" t="s">
        <v>47</v>
      </c>
      <c r="F96" s="2" t="s">
        <v>84</v>
      </c>
      <c r="G96" s="1" t="s">
        <v>22</v>
      </c>
      <c r="H96" s="2" t="s">
        <v>401</v>
      </c>
      <c r="I96" s="3" t="s">
        <v>803</v>
      </c>
      <c r="J96" s="2" t="s">
        <v>16</v>
      </c>
      <c r="K96" s="5" t="s">
        <v>926</v>
      </c>
      <c r="L96" s="6" t="s">
        <v>9</v>
      </c>
      <c r="M96" s="50">
        <v>1244197</v>
      </c>
      <c r="N96" s="50">
        <v>1009595</v>
      </c>
      <c r="O96" s="50">
        <v>40</v>
      </c>
      <c r="P96" s="50">
        <v>222793.68421052635</v>
      </c>
      <c r="Q96" s="50">
        <v>0</v>
      </c>
      <c r="R96" s="50">
        <v>0</v>
      </c>
      <c r="S96" s="50">
        <v>0</v>
      </c>
      <c r="T96" s="50">
        <v>0</v>
      </c>
      <c r="U96" s="7">
        <v>32174</v>
      </c>
      <c r="V96" s="7" t="s">
        <v>180</v>
      </c>
      <c r="W96" s="6" t="s">
        <v>825</v>
      </c>
      <c r="X96" s="34" t="s">
        <v>17</v>
      </c>
      <c r="Y96" s="45" t="s">
        <v>903</v>
      </c>
      <c r="Z96" s="40">
        <v>10</v>
      </c>
      <c r="AA96" s="39">
        <v>43555</v>
      </c>
    </row>
    <row r="97" spans="1:27" s="8" customFormat="1" x14ac:dyDescent="0.2">
      <c r="A97" s="29">
        <v>2019</v>
      </c>
      <c r="B97" s="4" t="s">
        <v>916</v>
      </c>
      <c r="C97" s="9" t="s">
        <v>40</v>
      </c>
      <c r="D97" s="10" t="s">
        <v>33</v>
      </c>
      <c r="E97" s="10" t="s">
        <v>161</v>
      </c>
      <c r="F97" s="10" t="s">
        <v>402</v>
      </c>
      <c r="G97" s="10" t="s">
        <v>25</v>
      </c>
      <c r="H97" s="17" t="s">
        <v>403</v>
      </c>
      <c r="I97" s="17" t="s">
        <v>404</v>
      </c>
      <c r="J97" s="35" t="s">
        <v>16</v>
      </c>
      <c r="K97" s="5" t="s">
        <v>907</v>
      </c>
      <c r="L97" s="6" t="s">
        <v>9</v>
      </c>
      <c r="M97" s="50">
        <v>675407</v>
      </c>
      <c r="N97" s="50">
        <v>528113</v>
      </c>
      <c r="O97" s="50">
        <v>14</v>
      </c>
      <c r="P97" s="50">
        <v>39889.31578947368</v>
      </c>
      <c r="Q97" s="50">
        <v>0</v>
      </c>
      <c r="R97" s="50">
        <v>0</v>
      </c>
      <c r="S97" s="50">
        <v>0</v>
      </c>
      <c r="T97" s="50">
        <v>0</v>
      </c>
      <c r="U97" s="7">
        <v>41091</v>
      </c>
      <c r="V97" s="7" t="s">
        <v>180</v>
      </c>
      <c r="W97" s="6" t="s">
        <v>825</v>
      </c>
      <c r="X97" s="34" t="s">
        <v>17</v>
      </c>
      <c r="Y97" s="45" t="s">
        <v>903</v>
      </c>
      <c r="Z97" s="40"/>
      <c r="AA97" s="39"/>
    </row>
    <row r="98" spans="1:27" s="8" customFormat="1" x14ac:dyDescent="0.2">
      <c r="A98" s="29">
        <v>2019</v>
      </c>
      <c r="B98" s="4" t="s">
        <v>916</v>
      </c>
      <c r="C98" s="9" t="s">
        <v>233</v>
      </c>
      <c r="D98" s="2" t="s">
        <v>405</v>
      </c>
      <c r="E98" s="2" t="s">
        <v>406</v>
      </c>
      <c r="F98" s="2" t="s">
        <v>84</v>
      </c>
      <c r="G98" s="1" t="s">
        <v>234</v>
      </c>
      <c r="H98" s="2" t="s">
        <v>407</v>
      </c>
      <c r="I98" s="3" t="s">
        <v>794</v>
      </c>
      <c r="J98" s="2" t="s">
        <v>16</v>
      </c>
      <c r="K98" s="5" t="s">
        <v>923</v>
      </c>
      <c r="L98" s="6" t="s">
        <v>9</v>
      </c>
      <c r="M98" s="50">
        <f>3529908+191860</f>
        <v>3721768</v>
      </c>
      <c r="N98" s="50">
        <f>2558317+165269</f>
        <v>2723586</v>
      </c>
      <c r="O98" s="50">
        <v>40</v>
      </c>
      <c r="P98" s="50">
        <v>646991.84210526315</v>
      </c>
      <c r="Q98" s="50">
        <v>8</v>
      </c>
      <c r="R98" s="50">
        <v>155278.04210526316</v>
      </c>
      <c r="S98" s="50">
        <v>37</v>
      </c>
      <c r="T98" s="50">
        <v>718160.94473684207</v>
      </c>
      <c r="U98" s="42">
        <v>43521</v>
      </c>
      <c r="V98" s="7">
        <v>43701</v>
      </c>
      <c r="W98" s="6" t="s">
        <v>919</v>
      </c>
      <c r="X98" s="34" t="s">
        <v>920</v>
      </c>
      <c r="Y98" s="45" t="s">
        <v>903</v>
      </c>
      <c r="Z98" s="40">
        <v>10</v>
      </c>
      <c r="AA98" s="39">
        <v>43555</v>
      </c>
    </row>
    <row r="99" spans="1:27" s="8" customFormat="1" x14ac:dyDescent="0.2">
      <c r="A99" s="29">
        <v>2019</v>
      </c>
      <c r="B99" s="4" t="s">
        <v>916</v>
      </c>
      <c r="C99" s="9" t="s">
        <v>12</v>
      </c>
      <c r="D99" s="2" t="s">
        <v>408</v>
      </c>
      <c r="E99" s="2" t="s">
        <v>21</v>
      </c>
      <c r="F99" s="2" t="s">
        <v>729</v>
      </c>
      <c r="G99" s="1" t="s">
        <v>254</v>
      </c>
      <c r="H99" s="2" t="s">
        <v>409</v>
      </c>
      <c r="I99" s="3" t="s">
        <v>410</v>
      </c>
      <c r="J99" s="35" t="s">
        <v>16</v>
      </c>
      <c r="K99" s="5" t="s">
        <v>907</v>
      </c>
      <c r="L99" s="6" t="s">
        <v>9</v>
      </c>
      <c r="M99" s="50">
        <v>1016375</v>
      </c>
      <c r="N99" s="50">
        <v>765639</v>
      </c>
      <c r="O99" s="50">
        <v>0</v>
      </c>
      <c r="P99" s="50">
        <v>0</v>
      </c>
      <c r="Q99" s="50">
        <v>0</v>
      </c>
      <c r="R99" s="50">
        <v>0</v>
      </c>
      <c r="S99" s="50">
        <v>0</v>
      </c>
      <c r="T99" s="50">
        <v>0</v>
      </c>
      <c r="U99" s="7">
        <v>29515</v>
      </c>
      <c r="V99" s="7" t="s">
        <v>180</v>
      </c>
      <c r="W99" s="6" t="s">
        <v>825</v>
      </c>
      <c r="X99" s="34" t="s">
        <v>17</v>
      </c>
      <c r="Y99" s="45" t="s">
        <v>903</v>
      </c>
      <c r="Z99" s="40"/>
      <c r="AA99" s="39"/>
    </row>
    <row r="100" spans="1:27" s="8" customFormat="1" x14ac:dyDescent="0.2">
      <c r="A100" s="29">
        <v>2019</v>
      </c>
      <c r="B100" s="4" t="s">
        <v>916</v>
      </c>
      <c r="C100" s="9" t="s">
        <v>18</v>
      </c>
      <c r="D100" s="2" t="s">
        <v>100</v>
      </c>
      <c r="E100" s="2" t="s">
        <v>411</v>
      </c>
      <c r="F100" s="2" t="s">
        <v>730</v>
      </c>
      <c r="G100" s="1" t="s">
        <v>20</v>
      </c>
      <c r="H100" s="2" t="s">
        <v>412</v>
      </c>
      <c r="I100" s="3" t="s">
        <v>413</v>
      </c>
      <c r="J100" s="2" t="s">
        <v>16</v>
      </c>
      <c r="K100" s="5" t="s">
        <v>908</v>
      </c>
      <c r="L100" s="6" t="s">
        <v>9</v>
      </c>
      <c r="M100" s="50">
        <v>1714424</v>
      </c>
      <c r="N100" s="50">
        <v>1367133</v>
      </c>
      <c r="O100" s="50">
        <v>25</v>
      </c>
      <c r="P100" s="50">
        <v>168312.66447368421</v>
      </c>
      <c r="Q100" s="50">
        <v>0</v>
      </c>
      <c r="R100" s="50">
        <v>0</v>
      </c>
      <c r="S100" s="50">
        <v>50</v>
      </c>
      <c r="T100" s="50">
        <v>403950.39473684208</v>
      </c>
      <c r="U100" s="7">
        <v>36312</v>
      </c>
      <c r="V100" s="4" t="s">
        <v>180</v>
      </c>
      <c r="W100" s="6" t="s">
        <v>825</v>
      </c>
      <c r="X100" s="34" t="s">
        <v>17</v>
      </c>
      <c r="Y100" s="45" t="s">
        <v>903</v>
      </c>
      <c r="Z100" s="40">
        <v>10</v>
      </c>
      <c r="AA100" s="39">
        <v>43555</v>
      </c>
    </row>
    <row r="101" spans="1:27" s="8" customFormat="1" x14ac:dyDescent="0.2">
      <c r="A101" s="29">
        <v>2019</v>
      </c>
      <c r="B101" s="4" t="s">
        <v>916</v>
      </c>
      <c r="C101" s="9" t="s">
        <v>12</v>
      </c>
      <c r="D101" s="2" t="s">
        <v>100</v>
      </c>
      <c r="E101" s="2" t="s">
        <v>163</v>
      </c>
      <c r="F101" s="2" t="s">
        <v>731</v>
      </c>
      <c r="G101" s="1" t="s">
        <v>25</v>
      </c>
      <c r="H101" s="2" t="s">
        <v>63</v>
      </c>
      <c r="I101" s="3" t="s">
        <v>414</v>
      </c>
      <c r="J101" s="35" t="s">
        <v>16</v>
      </c>
      <c r="K101" s="5" t="s">
        <v>926</v>
      </c>
      <c r="L101" s="6" t="s">
        <v>9</v>
      </c>
      <c r="M101" s="50">
        <v>716502</v>
      </c>
      <c r="N101" s="50">
        <v>583987</v>
      </c>
      <c r="O101" s="50">
        <v>40</v>
      </c>
      <c r="P101" s="50">
        <v>113969.47368421052</v>
      </c>
      <c r="Q101" s="50">
        <v>0</v>
      </c>
      <c r="R101" s="50">
        <v>0</v>
      </c>
      <c r="S101" s="50">
        <v>97</v>
      </c>
      <c r="T101" s="50">
        <v>331651.16842105263</v>
      </c>
      <c r="U101" s="7">
        <v>40087</v>
      </c>
      <c r="V101" s="7" t="s">
        <v>180</v>
      </c>
      <c r="W101" s="6" t="s">
        <v>825</v>
      </c>
      <c r="X101" s="34" t="s">
        <v>17</v>
      </c>
      <c r="Y101" s="45" t="s">
        <v>903</v>
      </c>
      <c r="Z101" s="40"/>
      <c r="AA101" s="39"/>
    </row>
    <row r="102" spans="1:27" s="8" customFormat="1" x14ac:dyDescent="0.2">
      <c r="A102" s="29">
        <v>2019</v>
      </c>
      <c r="B102" s="4" t="s">
        <v>916</v>
      </c>
      <c r="C102" s="9" t="s">
        <v>18</v>
      </c>
      <c r="D102" s="2" t="s">
        <v>83</v>
      </c>
      <c r="E102" s="2" t="s">
        <v>411</v>
      </c>
      <c r="F102" s="2" t="s">
        <v>732</v>
      </c>
      <c r="G102" s="1" t="s">
        <v>156</v>
      </c>
      <c r="H102" s="2" t="s">
        <v>400</v>
      </c>
      <c r="I102" s="3" t="s">
        <v>810</v>
      </c>
      <c r="J102" s="2" t="s">
        <v>16</v>
      </c>
      <c r="K102" s="5" t="s">
        <v>908</v>
      </c>
      <c r="L102" s="6" t="s">
        <v>9</v>
      </c>
      <c r="M102" s="50">
        <v>2039752</v>
      </c>
      <c r="N102" s="50">
        <v>1532578</v>
      </c>
      <c r="O102" s="50">
        <v>40</v>
      </c>
      <c r="P102" s="50">
        <v>325453.42105263157</v>
      </c>
      <c r="Q102" s="50">
        <v>0</v>
      </c>
      <c r="R102" s="50">
        <v>0</v>
      </c>
      <c r="S102" s="50">
        <v>27</v>
      </c>
      <c r="T102" s="50">
        <v>263617.27105263161</v>
      </c>
      <c r="U102" s="7">
        <v>34394</v>
      </c>
      <c r="V102" s="7" t="s">
        <v>180</v>
      </c>
      <c r="W102" s="6" t="s">
        <v>825</v>
      </c>
      <c r="X102" s="34" t="s">
        <v>17</v>
      </c>
      <c r="Y102" s="45" t="s">
        <v>903</v>
      </c>
      <c r="Z102" s="40">
        <v>10</v>
      </c>
      <c r="AA102" s="39">
        <v>43555</v>
      </c>
    </row>
    <row r="103" spans="1:27" s="8" customFormat="1" x14ac:dyDescent="0.2">
      <c r="A103" s="29">
        <v>2019</v>
      </c>
      <c r="B103" s="4" t="s">
        <v>916</v>
      </c>
      <c r="C103" s="9" t="s">
        <v>18</v>
      </c>
      <c r="D103" s="2" t="s">
        <v>189</v>
      </c>
      <c r="E103" s="2" t="s">
        <v>415</v>
      </c>
      <c r="F103" s="2" t="s">
        <v>84</v>
      </c>
      <c r="G103" s="1" t="s">
        <v>67</v>
      </c>
      <c r="H103" s="2" t="s">
        <v>23</v>
      </c>
      <c r="I103" s="3" t="s">
        <v>804</v>
      </c>
      <c r="J103" s="35" t="s">
        <v>16</v>
      </c>
      <c r="K103" s="5" t="s">
        <v>908</v>
      </c>
      <c r="L103" s="6" t="s">
        <v>9</v>
      </c>
      <c r="M103" s="50">
        <v>3289529</v>
      </c>
      <c r="N103" s="50">
        <v>2646698</v>
      </c>
      <c r="O103" s="50">
        <v>35</v>
      </c>
      <c r="P103" s="50">
        <v>498376.74342105264</v>
      </c>
      <c r="Q103" s="50">
        <v>0</v>
      </c>
      <c r="R103" s="50">
        <v>0</v>
      </c>
      <c r="S103" s="50">
        <v>30</v>
      </c>
      <c r="T103" s="50">
        <v>512616.07894736843</v>
      </c>
      <c r="U103" s="7">
        <v>31717</v>
      </c>
      <c r="V103" s="7" t="s">
        <v>180</v>
      </c>
      <c r="W103" s="6" t="s">
        <v>825</v>
      </c>
      <c r="X103" s="34" t="s">
        <v>17</v>
      </c>
      <c r="Y103" s="45" t="s">
        <v>903</v>
      </c>
      <c r="Z103" s="40">
        <v>10</v>
      </c>
      <c r="AA103" s="39">
        <v>43555</v>
      </c>
    </row>
    <row r="104" spans="1:27" s="8" customFormat="1" x14ac:dyDescent="0.2">
      <c r="A104" s="29">
        <v>2019</v>
      </c>
      <c r="B104" s="4" t="s">
        <v>916</v>
      </c>
      <c r="C104" s="9" t="s">
        <v>11</v>
      </c>
      <c r="D104" s="35" t="s">
        <v>123</v>
      </c>
      <c r="E104" s="35" t="s">
        <v>47</v>
      </c>
      <c r="F104" s="35" t="s">
        <v>780</v>
      </c>
      <c r="G104" s="1" t="s">
        <v>29</v>
      </c>
      <c r="H104" s="2" t="s">
        <v>893</v>
      </c>
      <c r="I104" s="3" t="s">
        <v>63</v>
      </c>
      <c r="J104" s="2" t="s">
        <v>16</v>
      </c>
      <c r="K104" s="36" t="s">
        <v>931</v>
      </c>
      <c r="L104" s="6" t="s">
        <v>9</v>
      </c>
      <c r="M104" s="50">
        <v>680232</v>
      </c>
      <c r="N104" s="50">
        <v>586645</v>
      </c>
      <c r="O104" s="50">
        <v>40</v>
      </c>
      <c r="P104" s="50">
        <v>78422.105263157893</v>
      </c>
      <c r="Q104" s="50">
        <v>0</v>
      </c>
      <c r="R104" s="50">
        <v>0</v>
      </c>
      <c r="S104" s="50">
        <v>40</v>
      </c>
      <c r="T104" s="50">
        <v>94106.526315789466</v>
      </c>
      <c r="U104" s="7">
        <v>43191</v>
      </c>
      <c r="V104" s="7" t="s">
        <v>180</v>
      </c>
      <c r="W104" s="6" t="s">
        <v>825</v>
      </c>
      <c r="X104" s="34" t="s">
        <v>17</v>
      </c>
      <c r="Y104" s="45" t="s">
        <v>903</v>
      </c>
      <c r="Z104" s="40"/>
      <c r="AA104" s="39"/>
    </row>
    <row r="105" spans="1:27" s="8" customFormat="1" x14ac:dyDescent="0.2">
      <c r="A105" s="29">
        <v>2019</v>
      </c>
      <c r="B105" s="4" t="s">
        <v>916</v>
      </c>
      <c r="C105" s="10" t="s">
        <v>233</v>
      </c>
      <c r="D105" s="10" t="s">
        <v>416</v>
      </c>
      <c r="E105" s="12" t="s">
        <v>100</v>
      </c>
      <c r="F105" s="12" t="s">
        <v>417</v>
      </c>
      <c r="G105" s="13" t="s">
        <v>917</v>
      </c>
      <c r="H105" s="2" t="s">
        <v>34</v>
      </c>
      <c r="I105" s="2" t="s">
        <v>418</v>
      </c>
      <c r="J105" s="35" t="s">
        <v>16</v>
      </c>
      <c r="K105" s="5" t="s">
        <v>923</v>
      </c>
      <c r="L105" s="6" t="s">
        <v>9</v>
      </c>
      <c r="M105" s="50">
        <f>3812365+73955</f>
        <v>3886320</v>
      </c>
      <c r="N105" s="50">
        <f>2984541+61343</f>
        <v>3045884</v>
      </c>
      <c r="O105" s="50">
        <v>40</v>
      </c>
      <c r="P105" s="50">
        <v>671559.21052631573</v>
      </c>
      <c r="Q105" s="50">
        <v>0</v>
      </c>
      <c r="R105" s="50">
        <v>0</v>
      </c>
      <c r="S105" s="50">
        <v>47</v>
      </c>
      <c r="T105" s="50">
        <v>946898.48684210528</v>
      </c>
      <c r="U105" s="7">
        <v>43521</v>
      </c>
      <c r="V105" s="7">
        <v>43701</v>
      </c>
      <c r="W105" s="6" t="s">
        <v>919</v>
      </c>
      <c r="X105" s="34" t="s">
        <v>920</v>
      </c>
      <c r="Y105" s="45" t="s">
        <v>903</v>
      </c>
      <c r="Z105" s="40">
        <v>10</v>
      </c>
      <c r="AA105" s="39">
        <v>43555</v>
      </c>
    </row>
    <row r="106" spans="1:27" s="8" customFormat="1" x14ac:dyDescent="0.2">
      <c r="A106" s="29">
        <v>2019</v>
      </c>
      <c r="B106" s="4" t="s">
        <v>916</v>
      </c>
      <c r="C106" s="10" t="s">
        <v>233</v>
      </c>
      <c r="D106" s="12" t="s">
        <v>71</v>
      </c>
      <c r="E106" s="12" t="s">
        <v>93</v>
      </c>
      <c r="F106" s="12" t="s">
        <v>419</v>
      </c>
      <c r="G106" s="13" t="s">
        <v>234</v>
      </c>
      <c r="H106" s="12" t="s">
        <v>412</v>
      </c>
      <c r="I106" s="14" t="s">
        <v>793</v>
      </c>
      <c r="J106" s="2" t="s">
        <v>16</v>
      </c>
      <c r="K106" s="5" t="s">
        <v>908</v>
      </c>
      <c r="L106" s="6" t="s">
        <v>9</v>
      </c>
      <c r="M106" s="50">
        <f>3506881+192226</f>
        <v>3699107</v>
      </c>
      <c r="N106" s="50">
        <f>2874366+165586</f>
        <v>3039952</v>
      </c>
      <c r="O106" s="50">
        <v>37</v>
      </c>
      <c r="P106" s="50">
        <v>598467.45394736843</v>
      </c>
      <c r="Q106" s="50">
        <v>0</v>
      </c>
      <c r="R106" s="50">
        <v>0</v>
      </c>
      <c r="S106" s="50">
        <v>49</v>
      </c>
      <c r="T106" s="50">
        <v>951078.00789473683</v>
      </c>
      <c r="U106" s="15">
        <v>43521</v>
      </c>
      <c r="V106" s="15">
        <v>43701</v>
      </c>
      <c r="W106" s="20" t="s">
        <v>919</v>
      </c>
      <c r="X106" s="34" t="s">
        <v>922</v>
      </c>
      <c r="Y106" s="45" t="s">
        <v>903</v>
      </c>
      <c r="Z106" s="40">
        <v>10</v>
      </c>
      <c r="AA106" s="39">
        <v>43555</v>
      </c>
    </row>
    <row r="107" spans="1:27" s="8" customFormat="1" x14ac:dyDescent="0.2">
      <c r="A107" s="29">
        <v>2019</v>
      </c>
      <c r="B107" s="4" t="s">
        <v>916</v>
      </c>
      <c r="C107" s="9" t="s">
        <v>40</v>
      </c>
      <c r="D107" s="2" t="s">
        <v>71</v>
      </c>
      <c r="E107" s="2" t="s">
        <v>420</v>
      </c>
      <c r="F107" s="2" t="s">
        <v>441</v>
      </c>
      <c r="G107" s="1" t="s">
        <v>55</v>
      </c>
      <c r="H107" s="2" t="s">
        <v>63</v>
      </c>
      <c r="I107" s="3" t="s">
        <v>129</v>
      </c>
      <c r="J107" s="35" t="s">
        <v>16</v>
      </c>
      <c r="K107" s="5" t="s">
        <v>926</v>
      </c>
      <c r="L107" s="6" t="s">
        <v>9</v>
      </c>
      <c r="M107" s="50">
        <v>978434</v>
      </c>
      <c r="N107" s="50">
        <v>784469</v>
      </c>
      <c r="O107" s="50">
        <v>70</v>
      </c>
      <c r="P107" s="50">
        <v>272358.48684210522</v>
      </c>
      <c r="Q107" s="50">
        <v>24</v>
      </c>
      <c r="R107" s="50">
        <v>112056.06315789474</v>
      </c>
      <c r="S107" s="50">
        <v>84</v>
      </c>
      <c r="T107" s="50">
        <v>392196.22105263156</v>
      </c>
      <c r="U107" s="7">
        <v>34394</v>
      </c>
      <c r="V107" s="7" t="s">
        <v>180</v>
      </c>
      <c r="W107" s="6" t="s">
        <v>825</v>
      </c>
      <c r="X107" s="34" t="s">
        <v>17</v>
      </c>
      <c r="Y107" s="45" t="s">
        <v>903</v>
      </c>
      <c r="Z107" s="40"/>
      <c r="AA107" s="39"/>
    </row>
    <row r="108" spans="1:27" s="8" customFormat="1" x14ac:dyDescent="0.2">
      <c r="A108" s="29">
        <v>2019</v>
      </c>
      <c r="B108" s="4" t="s">
        <v>916</v>
      </c>
      <c r="C108" s="9" t="s">
        <v>233</v>
      </c>
      <c r="D108" s="2" t="s">
        <v>421</v>
      </c>
      <c r="E108" s="2" t="s">
        <v>383</v>
      </c>
      <c r="F108" s="2" t="s">
        <v>422</v>
      </c>
      <c r="G108" s="1" t="s">
        <v>917</v>
      </c>
      <c r="H108" s="2" t="s">
        <v>34</v>
      </c>
      <c r="I108" s="3" t="s">
        <v>423</v>
      </c>
      <c r="J108" s="35" t="s">
        <v>16</v>
      </c>
      <c r="K108" s="5" t="s">
        <v>908</v>
      </c>
      <c r="L108" s="6" t="s">
        <v>9</v>
      </c>
      <c r="M108" s="50">
        <f>3606612+264043</f>
        <v>3870655</v>
      </c>
      <c r="N108" s="50">
        <f>2961145+204778</f>
        <v>3165923</v>
      </c>
      <c r="O108" s="50">
        <v>40</v>
      </c>
      <c r="P108" s="50">
        <v>671559.21052631573</v>
      </c>
      <c r="Q108" s="50">
        <v>10</v>
      </c>
      <c r="R108" s="50">
        <v>201467.76315789472</v>
      </c>
      <c r="S108" s="50">
        <v>48</v>
      </c>
      <c r="T108" s="50">
        <v>967045.26315789472</v>
      </c>
      <c r="U108" s="7">
        <v>41671</v>
      </c>
      <c r="V108" s="7" t="s">
        <v>180</v>
      </c>
      <c r="W108" s="6" t="s">
        <v>825</v>
      </c>
      <c r="X108" s="34" t="s">
        <v>920</v>
      </c>
      <c r="Y108" s="45" t="s">
        <v>903</v>
      </c>
      <c r="Z108" s="40">
        <v>10</v>
      </c>
      <c r="AA108" s="39">
        <v>43555</v>
      </c>
    </row>
    <row r="109" spans="1:27" s="8" customFormat="1" x14ac:dyDescent="0.2">
      <c r="A109" s="29">
        <v>2019</v>
      </c>
      <c r="B109" s="4" t="s">
        <v>916</v>
      </c>
      <c r="C109" s="9" t="s">
        <v>12</v>
      </c>
      <c r="D109" s="2" t="s">
        <v>424</v>
      </c>
      <c r="E109" s="2" t="s">
        <v>75</v>
      </c>
      <c r="F109" s="2" t="s">
        <v>733</v>
      </c>
      <c r="G109" s="1" t="s">
        <v>14</v>
      </c>
      <c r="H109" s="2" t="s">
        <v>401</v>
      </c>
      <c r="I109" s="3" t="s">
        <v>160</v>
      </c>
      <c r="J109" s="2" t="s">
        <v>16</v>
      </c>
      <c r="K109" s="5" t="s">
        <v>930</v>
      </c>
      <c r="L109" s="6" t="s">
        <v>9</v>
      </c>
      <c r="M109" s="50">
        <v>938240</v>
      </c>
      <c r="N109" s="50">
        <v>408391</v>
      </c>
      <c r="O109" s="50">
        <v>40</v>
      </c>
      <c r="P109" s="50">
        <v>132128.68421052629</v>
      </c>
      <c r="Q109" s="50">
        <v>0</v>
      </c>
      <c r="R109" s="50">
        <v>0</v>
      </c>
      <c r="S109" s="50">
        <v>60</v>
      </c>
      <c r="T109" s="50">
        <v>237831.63157894736</v>
      </c>
      <c r="U109" s="7">
        <v>34177</v>
      </c>
      <c r="V109" s="7" t="s">
        <v>180</v>
      </c>
      <c r="W109" s="6" t="s">
        <v>825</v>
      </c>
      <c r="X109" s="34" t="s">
        <v>17</v>
      </c>
      <c r="Y109" s="45" t="s">
        <v>903</v>
      </c>
      <c r="Z109" s="40"/>
      <c r="AA109" s="39"/>
    </row>
    <row r="110" spans="1:27" s="8" customFormat="1" x14ac:dyDescent="0.2">
      <c r="A110" s="29">
        <v>2019</v>
      </c>
      <c r="B110" s="4" t="s">
        <v>916</v>
      </c>
      <c r="C110" s="9" t="s">
        <v>12</v>
      </c>
      <c r="D110" s="2" t="s">
        <v>231</v>
      </c>
      <c r="E110" s="2" t="s">
        <v>425</v>
      </c>
      <c r="F110" s="2" t="s">
        <v>426</v>
      </c>
      <c r="G110" s="1" t="s">
        <v>25</v>
      </c>
      <c r="H110" s="2" t="s">
        <v>77</v>
      </c>
      <c r="I110" s="3" t="s">
        <v>427</v>
      </c>
      <c r="J110" s="35" t="s">
        <v>16</v>
      </c>
      <c r="K110" s="5" t="s">
        <v>930</v>
      </c>
      <c r="L110" s="6" t="s">
        <v>9</v>
      </c>
      <c r="M110" s="50">
        <v>734586</v>
      </c>
      <c r="N110" s="50">
        <v>370955</v>
      </c>
      <c r="O110" s="50">
        <v>40</v>
      </c>
      <c r="P110" s="50">
        <v>113969.47368421052</v>
      </c>
      <c r="Q110" s="50">
        <v>0</v>
      </c>
      <c r="R110" s="50">
        <v>0</v>
      </c>
      <c r="S110" s="50">
        <v>56</v>
      </c>
      <c r="T110" s="50">
        <v>191468.71578947367</v>
      </c>
      <c r="U110" s="7">
        <v>33788</v>
      </c>
      <c r="V110" s="7" t="s">
        <v>180</v>
      </c>
      <c r="W110" s="6" t="s">
        <v>825</v>
      </c>
      <c r="X110" s="34" t="s">
        <v>17</v>
      </c>
      <c r="Y110" s="45" t="s">
        <v>903</v>
      </c>
      <c r="Z110" s="40">
        <v>9</v>
      </c>
      <c r="AA110" s="39">
        <v>43555</v>
      </c>
    </row>
    <row r="111" spans="1:27" s="8" customFormat="1" x14ac:dyDescent="0.2">
      <c r="A111" s="29">
        <v>2019</v>
      </c>
      <c r="B111" s="4" t="s">
        <v>916</v>
      </c>
      <c r="C111" s="9" t="s">
        <v>12</v>
      </c>
      <c r="D111" s="2" t="s">
        <v>105</v>
      </c>
      <c r="E111" s="2" t="s">
        <v>61</v>
      </c>
      <c r="F111" s="2" t="s">
        <v>428</v>
      </c>
      <c r="G111" s="1" t="s">
        <v>14</v>
      </c>
      <c r="H111" s="2" t="s">
        <v>63</v>
      </c>
      <c r="I111" s="3" t="s">
        <v>429</v>
      </c>
      <c r="J111" s="2" t="s">
        <v>16</v>
      </c>
      <c r="K111" s="5" t="s">
        <v>907</v>
      </c>
      <c r="L111" s="6" t="s">
        <v>9</v>
      </c>
      <c r="M111" s="50">
        <v>808188</v>
      </c>
      <c r="N111" s="50">
        <v>583320</v>
      </c>
      <c r="O111" s="50">
        <v>40</v>
      </c>
      <c r="P111" s="50">
        <v>132128.68421052629</v>
      </c>
      <c r="Q111" s="50">
        <v>10</v>
      </c>
      <c r="R111" s="50">
        <v>39638.605263157893</v>
      </c>
      <c r="S111" s="50">
        <v>34</v>
      </c>
      <c r="T111" s="50">
        <v>134771.25789473683</v>
      </c>
      <c r="U111" s="7">
        <v>33482</v>
      </c>
      <c r="V111" s="7" t="s">
        <v>180</v>
      </c>
      <c r="W111" s="6" t="s">
        <v>825</v>
      </c>
      <c r="X111" s="34" t="s">
        <v>17</v>
      </c>
      <c r="Y111" s="45" t="s">
        <v>903</v>
      </c>
      <c r="Z111" s="40"/>
      <c r="AA111" s="39"/>
    </row>
    <row r="112" spans="1:27" s="8" customFormat="1" x14ac:dyDescent="0.2">
      <c r="A112" s="29">
        <v>2019</v>
      </c>
      <c r="B112" s="4" t="s">
        <v>916</v>
      </c>
      <c r="C112" s="9" t="s">
        <v>11</v>
      </c>
      <c r="D112" s="2" t="s">
        <v>335</v>
      </c>
      <c r="E112" s="2" t="s">
        <v>430</v>
      </c>
      <c r="F112" s="2" t="s">
        <v>431</v>
      </c>
      <c r="G112" s="1" t="s">
        <v>128</v>
      </c>
      <c r="H112" s="2" t="s">
        <v>104</v>
      </c>
      <c r="I112" s="3" t="s">
        <v>820</v>
      </c>
      <c r="J112" s="35" t="s">
        <v>16</v>
      </c>
      <c r="K112" s="5" t="s">
        <v>926</v>
      </c>
      <c r="L112" s="6" t="s">
        <v>9</v>
      </c>
      <c r="M112" s="50">
        <v>642434</v>
      </c>
      <c r="N112" s="50">
        <v>441009</v>
      </c>
      <c r="O112" s="50">
        <v>0</v>
      </c>
      <c r="P112" s="50">
        <v>0</v>
      </c>
      <c r="Q112" s="50">
        <v>0</v>
      </c>
      <c r="R112" s="50">
        <v>0</v>
      </c>
      <c r="S112" s="50">
        <v>0</v>
      </c>
      <c r="T112" s="50">
        <v>0</v>
      </c>
      <c r="U112" s="7">
        <v>39814</v>
      </c>
      <c r="V112" s="7" t="s">
        <v>180</v>
      </c>
      <c r="W112" s="6" t="s">
        <v>825</v>
      </c>
      <c r="X112" s="34" t="s">
        <v>17</v>
      </c>
      <c r="Y112" s="45" t="s">
        <v>903</v>
      </c>
      <c r="Z112" s="40">
        <v>10</v>
      </c>
      <c r="AA112" s="39">
        <v>43555</v>
      </c>
    </row>
    <row r="113" spans="1:27" s="8" customFormat="1" x14ac:dyDescent="0.2">
      <c r="A113" s="29">
        <v>2019</v>
      </c>
      <c r="B113" s="4" t="s">
        <v>916</v>
      </c>
      <c r="C113" s="9" t="s">
        <v>11</v>
      </c>
      <c r="D113" s="2" t="s">
        <v>162</v>
      </c>
      <c r="E113" s="2" t="s">
        <v>135</v>
      </c>
      <c r="F113" s="2" t="s">
        <v>734</v>
      </c>
      <c r="G113" s="1" t="s">
        <v>14</v>
      </c>
      <c r="H113" s="2" t="s">
        <v>248</v>
      </c>
      <c r="I113" s="3" t="s">
        <v>814</v>
      </c>
      <c r="J113" s="2" t="s">
        <v>16</v>
      </c>
      <c r="K113" s="5" t="s">
        <v>926</v>
      </c>
      <c r="L113" s="6" t="s">
        <v>9</v>
      </c>
      <c r="M113" s="50">
        <v>856068</v>
      </c>
      <c r="N113" s="50">
        <v>683899</v>
      </c>
      <c r="O113" s="50">
        <v>59</v>
      </c>
      <c r="P113" s="50">
        <v>194889.80921052629</v>
      </c>
      <c r="Q113" s="50">
        <v>0</v>
      </c>
      <c r="R113" s="50">
        <v>0</v>
      </c>
      <c r="S113" s="50">
        <v>65</v>
      </c>
      <c r="T113" s="50">
        <v>257650.93421052629</v>
      </c>
      <c r="U113" s="7">
        <v>32083</v>
      </c>
      <c r="V113" s="7" t="s">
        <v>180</v>
      </c>
      <c r="W113" s="6" t="s">
        <v>825</v>
      </c>
      <c r="X113" s="34" t="s">
        <v>17</v>
      </c>
      <c r="Y113" s="45" t="s">
        <v>903</v>
      </c>
      <c r="Z113" s="40"/>
      <c r="AA113" s="39"/>
    </row>
    <row r="114" spans="1:27" s="8" customFormat="1" x14ac:dyDescent="0.2">
      <c r="A114" s="29">
        <v>2019</v>
      </c>
      <c r="B114" s="4" t="s">
        <v>916</v>
      </c>
      <c r="C114" s="9" t="s">
        <v>18</v>
      </c>
      <c r="D114" s="2" t="s">
        <v>432</v>
      </c>
      <c r="E114" s="2" t="s">
        <v>71</v>
      </c>
      <c r="F114" s="2" t="s">
        <v>735</v>
      </c>
      <c r="G114" s="1" t="s">
        <v>65</v>
      </c>
      <c r="H114" s="2" t="s">
        <v>34</v>
      </c>
      <c r="I114" s="3" t="s">
        <v>433</v>
      </c>
      <c r="J114" s="35" t="s">
        <v>16</v>
      </c>
      <c r="K114" s="5" t="s">
        <v>908</v>
      </c>
      <c r="L114" s="6" t="s">
        <v>9</v>
      </c>
      <c r="M114" s="50">
        <f>2935944+1076382</f>
        <v>4012326</v>
      </c>
      <c r="N114" s="50">
        <f>2384442+909693</f>
        <v>3294135</v>
      </c>
      <c r="O114" s="50">
        <v>0</v>
      </c>
      <c r="P114" s="50">
        <v>0</v>
      </c>
      <c r="Q114" s="50">
        <v>0</v>
      </c>
      <c r="R114" s="50">
        <v>0</v>
      </c>
      <c r="S114" s="50">
        <v>0</v>
      </c>
      <c r="T114" s="50">
        <v>0</v>
      </c>
      <c r="U114" s="7">
        <v>37438</v>
      </c>
      <c r="V114" s="7" t="s">
        <v>180</v>
      </c>
      <c r="W114" s="6" t="s">
        <v>825</v>
      </c>
      <c r="X114" s="34" t="s">
        <v>920</v>
      </c>
      <c r="Y114" s="45" t="s">
        <v>903</v>
      </c>
      <c r="Z114" s="40">
        <v>10</v>
      </c>
      <c r="AA114" s="39">
        <v>43555</v>
      </c>
    </row>
    <row r="115" spans="1:27" s="8" customFormat="1" x14ac:dyDescent="0.2">
      <c r="A115" s="29">
        <v>2019</v>
      </c>
      <c r="B115" s="4" t="s">
        <v>916</v>
      </c>
      <c r="C115" s="9" t="s">
        <v>18</v>
      </c>
      <c r="D115" s="2" t="s">
        <v>434</v>
      </c>
      <c r="E115" s="2" t="s">
        <v>435</v>
      </c>
      <c r="F115" s="2" t="s">
        <v>736</v>
      </c>
      <c r="G115" s="1" t="s">
        <v>65</v>
      </c>
      <c r="H115" s="2" t="s">
        <v>23</v>
      </c>
      <c r="I115" s="3" t="s">
        <v>436</v>
      </c>
      <c r="J115" s="2" t="s">
        <v>16</v>
      </c>
      <c r="K115" s="5" t="s">
        <v>908</v>
      </c>
      <c r="L115" s="6" t="s">
        <v>9</v>
      </c>
      <c r="M115" s="50">
        <v>2881566</v>
      </c>
      <c r="N115" s="50">
        <v>2192984</v>
      </c>
      <c r="O115" s="50">
        <v>32</v>
      </c>
      <c r="P115" s="50">
        <v>396989.26315789472</v>
      </c>
      <c r="Q115" s="50">
        <v>0</v>
      </c>
      <c r="R115" s="50">
        <v>0</v>
      </c>
      <c r="S115" s="50">
        <v>36</v>
      </c>
      <c r="T115" s="50">
        <v>535935.50526315789</v>
      </c>
      <c r="U115" s="7">
        <v>36969</v>
      </c>
      <c r="V115" s="7" t="s">
        <v>180</v>
      </c>
      <c r="W115" s="6" t="s">
        <v>825</v>
      </c>
      <c r="X115" s="34" t="s">
        <v>17</v>
      </c>
      <c r="Y115" s="45" t="s">
        <v>903</v>
      </c>
      <c r="Z115" s="40">
        <v>10</v>
      </c>
      <c r="AA115" s="39">
        <v>43555</v>
      </c>
    </row>
    <row r="116" spans="1:27" s="8" customFormat="1" x14ac:dyDescent="0.2">
      <c r="A116" s="29">
        <v>2019</v>
      </c>
      <c r="B116" s="4" t="s">
        <v>916</v>
      </c>
      <c r="C116" s="9" t="s">
        <v>12</v>
      </c>
      <c r="D116" s="2" t="s">
        <v>437</v>
      </c>
      <c r="E116" s="2" t="s">
        <v>105</v>
      </c>
      <c r="F116" s="2" t="s">
        <v>737</v>
      </c>
      <c r="G116" s="1" t="s">
        <v>49</v>
      </c>
      <c r="H116" s="2" t="s">
        <v>438</v>
      </c>
      <c r="I116" s="3" t="s">
        <v>439</v>
      </c>
      <c r="J116" s="35" t="s">
        <v>16</v>
      </c>
      <c r="K116" s="5" t="s">
        <v>907</v>
      </c>
      <c r="L116" s="6" t="s">
        <v>9</v>
      </c>
      <c r="M116" s="50">
        <v>571644</v>
      </c>
      <c r="N116" s="50">
        <v>326183</v>
      </c>
      <c r="O116" s="50">
        <v>40</v>
      </c>
      <c r="P116" s="50">
        <v>95166.578947368413</v>
      </c>
      <c r="Q116" s="50">
        <v>0</v>
      </c>
      <c r="R116" s="50">
        <v>0</v>
      </c>
      <c r="S116" s="50">
        <v>98</v>
      </c>
      <c r="T116" s="50">
        <v>279789.74210526317</v>
      </c>
      <c r="U116" s="7">
        <v>40725</v>
      </c>
      <c r="V116" s="7" t="s">
        <v>180</v>
      </c>
      <c r="W116" s="6" t="s">
        <v>825</v>
      </c>
      <c r="X116" s="34" t="s">
        <v>17</v>
      </c>
      <c r="Y116" s="45" t="s">
        <v>903</v>
      </c>
      <c r="Z116" s="40"/>
      <c r="AA116" s="39"/>
    </row>
    <row r="117" spans="1:27" s="8" customFormat="1" x14ac:dyDescent="0.2">
      <c r="A117" s="29">
        <v>2019</v>
      </c>
      <c r="B117" s="4" t="s">
        <v>916</v>
      </c>
      <c r="C117" s="10" t="s">
        <v>193</v>
      </c>
      <c r="D117" s="12" t="s">
        <v>173</v>
      </c>
      <c r="E117" s="12" t="s">
        <v>440</v>
      </c>
      <c r="F117" s="12" t="s">
        <v>441</v>
      </c>
      <c r="G117" s="13" t="s">
        <v>22</v>
      </c>
      <c r="H117" s="12" t="s">
        <v>114</v>
      </c>
      <c r="I117" s="14" t="s">
        <v>815</v>
      </c>
      <c r="J117" s="2" t="s">
        <v>16</v>
      </c>
      <c r="K117" s="5" t="s">
        <v>927</v>
      </c>
      <c r="L117" s="6" t="s">
        <v>9</v>
      </c>
      <c r="M117" s="50">
        <v>1374060</v>
      </c>
      <c r="N117" s="50">
        <v>896375</v>
      </c>
      <c r="O117" s="50">
        <v>40</v>
      </c>
      <c r="P117" s="50">
        <v>222793.68421052635</v>
      </c>
      <c r="Q117" s="50">
        <v>0</v>
      </c>
      <c r="R117" s="50">
        <v>0</v>
      </c>
      <c r="S117" s="50">
        <v>0</v>
      </c>
      <c r="T117" s="50">
        <v>0</v>
      </c>
      <c r="U117" s="15">
        <v>33786</v>
      </c>
      <c r="V117" s="15" t="s">
        <v>180</v>
      </c>
      <c r="W117" s="20" t="s">
        <v>825</v>
      </c>
      <c r="X117" s="34" t="s">
        <v>17</v>
      </c>
      <c r="Y117" s="45" t="s">
        <v>903</v>
      </c>
      <c r="Z117" s="40">
        <v>10</v>
      </c>
      <c r="AA117" s="39">
        <v>43555</v>
      </c>
    </row>
    <row r="118" spans="1:27" s="8" customFormat="1" x14ac:dyDescent="0.2">
      <c r="A118" s="29">
        <v>2019</v>
      </c>
      <c r="B118" s="4" t="s">
        <v>916</v>
      </c>
      <c r="C118" s="1" t="s">
        <v>18</v>
      </c>
      <c r="D118" s="2" t="s">
        <v>106</v>
      </c>
      <c r="E118" s="2" t="s">
        <v>107</v>
      </c>
      <c r="F118" s="2" t="s">
        <v>787</v>
      </c>
      <c r="G118" s="2" t="s">
        <v>20</v>
      </c>
      <c r="H118" s="2" t="s">
        <v>34</v>
      </c>
      <c r="I118" s="2" t="s">
        <v>62</v>
      </c>
      <c r="J118" s="35" t="s">
        <v>16</v>
      </c>
      <c r="K118" s="5" t="s">
        <v>908</v>
      </c>
      <c r="L118" s="6" t="s">
        <v>9</v>
      </c>
      <c r="M118" s="50">
        <v>1671460</v>
      </c>
      <c r="N118" s="50">
        <v>1317008</v>
      </c>
      <c r="O118" s="50">
        <v>40</v>
      </c>
      <c r="P118" s="50">
        <v>269300.26315789472</v>
      </c>
      <c r="Q118" s="50">
        <v>0</v>
      </c>
      <c r="R118" s="50">
        <v>0</v>
      </c>
      <c r="S118" s="50">
        <v>61</v>
      </c>
      <c r="T118" s="50">
        <v>492819.48157894734</v>
      </c>
      <c r="U118" s="7">
        <v>42370</v>
      </c>
      <c r="V118" s="7" t="s">
        <v>180</v>
      </c>
      <c r="W118" s="4" t="s">
        <v>825</v>
      </c>
      <c r="X118" s="34" t="s">
        <v>17</v>
      </c>
      <c r="Y118" s="45" t="s">
        <v>903</v>
      </c>
      <c r="Z118" s="40">
        <v>10</v>
      </c>
      <c r="AA118" s="39">
        <v>43555</v>
      </c>
    </row>
    <row r="119" spans="1:27" s="8" customFormat="1" x14ac:dyDescent="0.2">
      <c r="A119" s="29">
        <v>2019</v>
      </c>
      <c r="B119" s="4" t="s">
        <v>916</v>
      </c>
      <c r="C119" s="9" t="s">
        <v>40</v>
      </c>
      <c r="D119" s="2" t="s">
        <v>106</v>
      </c>
      <c r="E119" s="2" t="s">
        <v>101</v>
      </c>
      <c r="F119" s="2" t="s">
        <v>442</v>
      </c>
      <c r="G119" s="1" t="s">
        <v>22</v>
      </c>
      <c r="H119" s="2" t="s">
        <v>443</v>
      </c>
      <c r="I119" s="3" t="s">
        <v>789</v>
      </c>
      <c r="J119" s="2" t="s">
        <v>16</v>
      </c>
      <c r="K119" s="16" t="s">
        <v>907</v>
      </c>
      <c r="L119" s="6" t="s">
        <v>9</v>
      </c>
      <c r="M119" s="50">
        <v>1149832</v>
      </c>
      <c r="N119" s="50">
        <v>908189</v>
      </c>
      <c r="O119" s="50">
        <v>40</v>
      </c>
      <c r="P119" s="50">
        <v>222793.68421052635</v>
      </c>
      <c r="Q119" s="50">
        <v>0</v>
      </c>
      <c r="R119" s="50">
        <v>0</v>
      </c>
      <c r="S119" s="50">
        <v>25</v>
      </c>
      <c r="T119" s="50">
        <v>167095.26315789475</v>
      </c>
      <c r="U119" s="7">
        <v>32264</v>
      </c>
      <c r="V119" s="7" t="s">
        <v>180</v>
      </c>
      <c r="W119" s="6" t="s">
        <v>825</v>
      </c>
      <c r="X119" s="34" t="s">
        <v>17</v>
      </c>
      <c r="Y119" s="45" t="s">
        <v>903</v>
      </c>
      <c r="Z119" s="40">
        <v>9</v>
      </c>
      <c r="AA119" s="39">
        <v>43555</v>
      </c>
    </row>
    <row r="120" spans="1:27" s="8" customFormat="1" x14ac:dyDescent="0.2">
      <c r="A120" s="29">
        <v>2019</v>
      </c>
      <c r="B120" s="4" t="s">
        <v>916</v>
      </c>
      <c r="C120" s="9" t="s">
        <v>18</v>
      </c>
      <c r="D120" s="2" t="s">
        <v>106</v>
      </c>
      <c r="E120" s="2" t="s">
        <v>444</v>
      </c>
      <c r="F120" s="2" t="s">
        <v>81</v>
      </c>
      <c r="G120" s="1" t="s">
        <v>156</v>
      </c>
      <c r="H120" s="2" t="s">
        <v>94</v>
      </c>
      <c r="I120" s="3" t="s">
        <v>823</v>
      </c>
      <c r="J120" s="35" t="s">
        <v>16</v>
      </c>
      <c r="K120" s="5" t="s">
        <v>908</v>
      </c>
      <c r="L120" s="6" t="s">
        <v>9</v>
      </c>
      <c r="M120" s="50">
        <v>1946940</v>
      </c>
      <c r="N120" s="50">
        <v>1217105</v>
      </c>
      <c r="O120" s="50">
        <v>40</v>
      </c>
      <c r="P120" s="50">
        <v>325453.42105263157</v>
      </c>
      <c r="Q120" s="50">
        <v>0</v>
      </c>
      <c r="R120" s="50">
        <v>0</v>
      </c>
      <c r="S120" s="50">
        <v>89</v>
      </c>
      <c r="T120" s="50">
        <v>868960.63421052636</v>
      </c>
      <c r="U120" s="7">
        <v>40087</v>
      </c>
      <c r="V120" s="7" t="s">
        <v>180</v>
      </c>
      <c r="W120" s="6" t="s">
        <v>825</v>
      </c>
      <c r="X120" s="34" t="s">
        <v>17</v>
      </c>
      <c r="Y120" s="45" t="s">
        <v>903</v>
      </c>
      <c r="Z120" s="40">
        <v>10</v>
      </c>
      <c r="AA120" s="39">
        <v>43555</v>
      </c>
    </row>
    <row r="121" spans="1:27" s="8" customFormat="1" x14ac:dyDescent="0.2">
      <c r="A121" s="29">
        <v>2019</v>
      </c>
      <c r="B121" s="4" t="s">
        <v>916</v>
      </c>
      <c r="C121" s="9" t="s">
        <v>12</v>
      </c>
      <c r="D121" s="2" t="s">
        <v>445</v>
      </c>
      <c r="E121" s="2" t="s">
        <v>446</v>
      </c>
      <c r="F121" s="2" t="s">
        <v>738</v>
      </c>
      <c r="G121" s="1" t="s">
        <v>14</v>
      </c>
      <c r="H121" s="2" t="s">
        <v>63</v>
      </c>
      <c r="I121" s="3" t="s">
        <v>410</v>
      </c>
      <c r="J121" s="2" t="s">
        <v>16</v>
      </c>
      <c r="K121" s="5" t="s">
        <v>907</v>
      </c>
      <c r="L121" s="6" t="s">
        <v>9</v>
      </c>
      <c r="M121" s="50">
        <v>808188</v>
      </c>
      <c r="N121" s="50">
        <v>431603</v>
      </c>
      <c r="O121" s="50">
        <v>29</v>
      </c>
      <c r="P121" s="50">
        <v>95793.296052631573</v>
      </c>
      <c r="Q121" s="50">
        <v>0</v>
      </c>
      <c r="R121" s="50">
        <v>0</v>
      </c>
      <c r="S121" s="50">
        <v>19</v>
      </c>
      <c r="T121" s="50">
        <v>75313.349999999991</v>
      </c>
      <c r="U121" s="7">
        <v>34113</v>
      </c>
      <c r="V121" s="7" t="s">
        <v>180</v>
      </c>
      <c r="W121" s="6" t="s">
        <v>825</v>
      </c>
      <c r="X121" s="34" t="s">
        <v>17</v>
      </c>
      <c r="Y121" s="45" t="s">
        <v>903</v>
      </c>
      <c r="Z121" s="40"/>
      <c r="AA121" s="39"/>
    </row>
    <row r="122" spans="1:27" s="8" customFormat="1" x14ac:dyDescent="0.2">
      <c r="A122" s="29">
        <v>2019</v>
      </c>
      <c r="B122" s="4" t="s">
        <v>916</v>
      </c>
      <c r="C122" s="9" t="s">
        <v>12</v>
      </c>
      <c r="D122" s="2" t="s">
        <v>445</v>
      </c>
      <c r="E122" s="2" t="s">
        <v>659</v>
      </c>
      <c r="F122" s="2" t="s">
        <v>875</v>
      </c>
      <c r="G122" s="1" t="s">
        <v>36</v>
      </c>
      <c r="H122" s="2" t="s">
        <v>104</v>
      </c>
      <c r="I122" s="3" t="s">
        <v>885</v>
      </c>
      <c r="J122" s="35" t="s">
        <v>16</v>
      </c>
      <c r="K122" s="36" t="s">
        <v>931</v>
      </c>
      <c r="L122" s="6" t="s">
        <v>9</v>
      </c>
      <c r="M122" s="50">
        <v>631425</v>
      </c>
      <c r="N122" s="50">
        <v>532803</v>
      </c>
      <c r="O122" s="50">
        <v>29</v>
      </c>
      <c r="P122" s="50">
        <v>60651.78289473684</v>
      </c>
      <c r="Q122" s="50">
        <v>0</v>
      </c>
      <c r="R122" s="50">
        <v>0</v>
      </c>
      <c r="S122" s="50">
        <v>39</v>
      </c>
      <c r="T122" s="50">
        <v>97879.428947368433</v>
      </c>
      <c r="U122" s="7">
        <v>43175</v>
      </c>
      <c r="V122" s="7" t="s">
        <v>180</v>
      </c>
      <c r="W122" s="6" t="s">
        <v>825</v>
      </c>
      <c r="X122" s="34" t="s">
        <v>17</v>
      </c>
      <c r="Y122" s="45" t="s">
        <v>903</v>
      </c>
      <c r="Z122" s="40"/>
      <c r="AA122" s="39"/>
    </row>
    <row r="123" spans="1:27" s="8" customFormat="1" x14ac:dyDescent="0.2">
      <c r="A123" s="29">
        <v>2019</v>
      </c>
      <c r="B123" s="4" t="s">
        <v>916</v>
      </c>
      <c r="C123" s="9" t="s">
        <v>12</v>
      </c>
      <c r="D123" s="2" t="s">
        <v>447</v>
      </c>
      <c r="E123" s="2" t="s">
        <v>448</v>
      </c>
      <c r="F123" s="2" t="s">
        <v>449</v>
      </c>
      <c r="G123" s="1" t="s">
        <v>14</v>
      </c>
      <c r="H123" s="2" t="s">
        <v>104</v>
      </c>
      <c r="I123" s="3" t="s">
        <v>450</v>
      </c>
      <c r="J123" s="2" t="s">
        <v>16</v>
      </c>
      <c r="K123" s="5" t="s">
        <v>907</v>
      </c>
      <c r="L123" s="6" t="s">
        <v>9</v>
      </c>
      <c r="M123" s="50">
        <v>795555</v>
      </c>
      <c r="N123" s="50">
        <v>498682</v>
      </c>
      <c r="O123" s="50">
        <v>40</v>
      </c>
      <c r="P123" s="50">
        <v>132128.68421052629</v>
      </c>
      <c r="Q123" s="50">
        <v>6</v>
      </c>
      <c r="R123" s="50">
        <v>23783.163157894734</v>
      </c>
      <c r="S123" s="50">
        <v>44</v>
      </c>
      <c r="T123" s="50">
        <v>174409.86315789472</v>
      </c>
      <c r="U123" s="7">
        <v>33725</v>
      </c>
      <c r="V123" s="7" t="s">
        <v>180</v>
      </c>
      <c r="W123" s="6" t="s">
        <v>825</v>
      </c>
      <c r="X123" s="34" t="s">
        <v>17</v>
      </c>
      <c r="Y123" s="45" t="s">
        <v>903</v>
      </c>
      <c r="Z123" s="40"/>
      <c r="AA123" s="39"/>
    </row>
    <row r="124" spans="1:27" s="8" customFormat="1" x14ac:dyDescent="0.2">
      <c r="A124" s="29">
        <v>2019</v>
      </c>
      <c r="B124" s="4" t="s">
        <v>916</v>
      </c>
      <c r="C124" s="9" t="s">
        <v>11</v>
      </c>
      <c r="D124" s="2" t="s">
        <v>451</v>
      </c>
      <c r="E124" s="2" t="s">
        <v>452</v>
      </c>
      <c r="F124" s="2" t="s">
        <v>739</v>
      </c>
      <c r="G124" s="1" t="s">
        <v>128</v>
      </c>
      <c r="H124" s="2" t="s">
        <v>63</v>
      </c>
      <c r="I124" s="3" t="s">
        <v>915</v>
      </c>
      <c r="J124" s="35" t="s">
        <v>16</v>
      </c>
      <c r="K124" s="5" t="s">
        <v>930</v>
      </c>
      <c r="L124" s="6" t="s">
        <v>9</v>
      </c>
      <c r="M124" s="50">
        <v>726409</v>
      </c>
      <c r="N124" s="50">
        <v>394027</v>
      </c>
      <c r="O124" s="50">
        <v>40</v>
      </c>
      <c r="P124" s="50">
        <v>100988.94736842105</v>
      </c>
      <c r="Q124" s="50">
        <v>0</v>
      </c>
      <c r="R124" s="50">
        <v>0</v>
      </c>
      <c r="S124" s="50">
        <v>60</v>
      </c>
      <c r="T124" s="50">
        <v>181780.10526315792</v>
      </c>
      <c r="U124" s="7">
        <v>40087</v>
      </c>
      <c r="V124" s="7" t="s">
        <v>180</v>
      </c>
      <c r="W124" s="6" t="s">
        <v>825</v>
      </c>
      <c r="X124" s="34" t="s">
        <v>17</v>
      </c>
      <c r="Y124" s="45" t="s">
        <v>903</v>
      </c>
      <c r="Z124" s="40"/>
      <c r="AA124" s="39"/>
    </row>
    <row r="125" spans="1:27" s="8" customFormat="1" x14ac:dyDescent="0.2">
      <c r="A125" s="29">
        <v>2019</v>
      </c>
      <c r="B125" s="4" t="s">
        <v>916</v>
      </c>
      <c r="C125" s="9" t="s">
        <v>18</v>
      </c>
      <c r="D125" s="2" t="s">
        <v>453</v>
      </c>
      <c r="E125" s="2" t="s">
        <v>454</v>
      </c>
      <c r="F125" s="2" t="s">
        <v>740</v>
      </c>
      <c r="G125" s="1" t="s">
        <v>131</v>
      </c>
      <c r="H125" s="2" t="s">
        <v>53</v>
      </c>
      <c r="I125" s="3" t="s">
        <v>817</v>
      </c>
      <c r="J125" s="2" t="s">
        <v>16</v>
      </c>
      <c r="K125" s="5" t="s">
        <v>923</v>
      </c>
      <c r="L125" s="6" t="s">
        <v>9</v>
      </c>
      <c r="M125" s="50">
        <v>2392902</v>
      </c>
      <c r="N125" s="50">
        <v>1390268</v>
      </c>
      <c r="O125" s="50">
        <v>40</v>
      </c>
      <c r="P125" s="50">
        <v>396729.47368421056</v>
      </c>
      <c r="Q125" s="50">
        <v>0</v>
      </c>
      <c r="R125" s="50">
        <v>0</v>
      </c>
      <c r="S125" s="50">
        <v>40</v>
      </c>
      <c r="T125" s="50">
        <v>476075.36842105264</v>
      </c>
      <c r="U125" s="7">
        <v>35004</v>
      </c>
      <c r="V125" s="7" t="s">
        <v>180</v>
      </c>
      <c r="W125" s="6" t="s">
        <v>825</v>
      </c>
      <c r="X125" s="34" t="s">
        <v>17</v>
      </c>
      <c r="Y125" s="45" t="s">
        <v>903</v>
      </c>
      <c r="Z125" s="40">
        <v>10</v>
      </c>
      <c r="AA125" s="39">
        <v>43555</v>
      </c>
    </row>
    <row r="126" spans="1:27" s="8" customFormat="1" x14ac:dyDescent="0.2">
      <c r="A126" s="29">
        <v>2019</v>
      </c>
      <c r="B126" s="4" t="s">
        <v>916</v>
      </c>
      <c r="C126" s="9" t="s">
        <v>18</v>
      </c>
      <c r="D126" s="2" t="s">
        <v>455</v>
      </c>
      <c r="E126" s="2" t="s">
        <v>64</v>
      </c>
      <c r="F126" s="2" t="s">
        <v>456</v>
      </c>
      <c r="G126" s="1" t="s">
        <v>65</v>
      </c>
      <c r="H126" s="2" t="s">
        <v>457</v>
      </c>
      <c r="I126" s="3" t="s">
        <v>458</v>
      </c>
      <c r="J126" s="35" t="s">
        <v>16</v>
      </c>
      <c r="K126" s="5" t="s">
        <v>908</v>
      </c>
      <c r="L126" s="6" t="s">
        <v>9</v>
      </c>
      <c r="M126" s="50">
        <v>2979446</v>
      </c>
      <c r="N126" s="50">
        <v>2157364</v>
      </c>
      <c r="O126" s="50">
        <v>0</v>
      </c>
      <c r="P126" s="50">
        <v>0</v>
      </c>
      <c r="Q126" s="50">
        <v>0</v>
      </c>
      <c r="R126" s="50">
        <v>0</v>
      </c>
      <c r="S126" s="50">
        <v>0</v>
      </c>
      <c r="T126" s="50">
        <v>0</v>
      </c>
      <c r="U126" s="7">
        <v>34092</v>
      </c>
      <c r="V126" s="7" t="s">
        <v>180</v>
      </c>
      <c r="W126" s="6" t="s">
        <v>825</v>
      </c>
      <c r="X126" s="34" t="s">
        <v>17</v>
      </c>
      <c r="Y126" s="45" t="s">
        <v>903</v>
      </c>
      <c r="Z126" s="40">
        <v>10</v>
      </c>
      <c r="AA126" s="39">
        <v>43555</v>
      </c>
    </row>
    <row r="127" spans="1:27" s="8" customFormat="1" x14ac:dyDescent="0.2">
      <c r="A127" s="29">
        <v>2019</v>
      </c>
      <c r="B127" s="4" t="s">
        <v>916</v>
      </c>
      <c r="C127" s="10" t="s">
        <v>18</v>
      </c>
      <c r="D127" s="12" t="s">
        <v>203</v>
      </c>
      <c r="E127" s="12" t="s">
        <v>100</v>
      </c>
      <c r="F127" s="12" t="s">
        <v>459</v>
      </c>
      <c r="G127" s="13" t="s">
        <v>67</v>
      </c>
      <c r="H127" s="12" t="s">
        <v>53</v>
      </c>
      <c r="I127" s="14" t="s">
        <v>817</v>
      </c>
      <c r="J127" s="2" t="s">
        <v>16</v>
      </c>
      <c r="K127" s="5" t="s">
        <v>908</v>
      </c>
      <c r="L127" s="6" t="s">
        <v>9</v>
      </c>
      <c r="M127" s="50">
        <v>3289529</v>
      </c>
      <c r="N127" s="50">
        <v>2575221</v>
      </c>
      <c r="O127" s="50">
        <v>40</v>
      </c>
      <c r="P127" s="50">
        <v>569573.42105263157</v>
      </c>
      <c r="Q127" s="50">
        <v>0</v>
      </c>
      <c r="R127" s="50">
        <v>0</v>
      </c>
      <c r="S127" s="50">
        <v>10</v>
      </c>
      <c r="T127" s="50">
        <v>170872.0263157895</v>
      </c>
      <c r="U127" s="15">
        <v>31719</v>
      </c>
      <c r="V127" s="15" t="s">
        <v>180</v>
      </c>
      <c r="W127" s="21" t="s">
        <v>825</v>
      </c>
      <c r="X127" s="34" t="s">
        <v>17</v>
      </c>
      <c r="Y127" s="45" t="s">
        <v>903</v>
      </c>
      <c r="Z127" s="40">
        <v>10</v>
      </c>
      <c r="AA127" s="39">
        <v>43555</v>
      </c>
    </row>
    <row r="128" spans="1:27" s="8" customFormat="1" x14ac:dyDescent="0.2">
      <c r="A128" s="29">
        <v>2019</v>
      </c>
      <c r="B128" s="4" t="s">
        <v>916</v>
      </c>
      <c r="C128" s="17" t="s">
        <v>233</v>
      </c>
      <c r="D128" s="17" t="s">
        <v>460</v>
      </c>
      <c r="E128" s="2" t="s">
        <v>383</v>
      </c>
      <c r="F128" s="2" t="s">
        <v>735</v>
      </c>
      <c r="G128" s="1" t="s">
        <v>67</v>
      </c>
      <c r="H128" s="2" t="s">
        <v>461</v>
      </c>
      <c r="I128" s="3" t="s">
        <v>462</v>
      </c>
      <c r="J128" s="35" t="s">
        <v>16</v>
      </c>
      <c r="K128" s="5" t="s">
        <v>908</v>
      </c>
      <c r="L128" s="6" t="s">
        <v>9</v>
      </c>
      <c r="M128" s="50">
        <v>3197298</v>
      </c>
      <c r="N128" s="50">
        <v>2342883</v>
      </c>
      <c r="O128" s="50">
        <v>40</v>
      </c>
      <c r="P128" s="50">
        <v>569573.42105263157</v>
      </c>
      <c r="Q128" s="50">
        <v>0</v>
      </c>
      <c r="R128" s="50">
        <v>0</v>
      </c>
      <c r="S128" s="50">
        <v>40</v>
      </c>
      <c r="T128" s="50">
        <v>683488.10526315798</v>
      </c>
      <c r="U128" s="7">
        <v>40725</v>
      </c>
      <c r="V128" s="7" t="s">
        <v>180</v>
      </c>
      <c r="W128" s="4" t="s">
        <v>825</v>
      </c>
      <c r="X128" s="34" t="s">
        <v>17</v>
      </c>
      <c r="Y128" s="45" t="s">
        <v>903</v>
      </c>
      <c r="Z128" s="40">
        <v>10</v>
      </c>
      <c r="AA128" s="39">
        <v>43555</v>
      </c>
    </row>
    <row r="129" spans="1:27" s="8" customFormat="1" x14ac:dyDescent="0.2">
      <c r="A129" s="29">
        <v>2019</v>
      </c>
      <c r="B129" s="4" t="s">
        <v>916</v>
      </c>
      <c r="C129" s="9" t="s">
        <v>18</v>
      </c>
      <c r="D129" s="2" t="s">
        <v>463</v>
      </c>
      <c r="E129" s="2" t="s">
        <v>464</v>
      </c>
      <c r="F129" s="2" t="s">
        <v>374</v>
      </c>
      <c r="G129" s="1" t="s">
        <v>67</v>
      </c>
      <c r="H129" s="2" t="s">
        <v>68</v>
      </c>
      <c r="I129" s="3" t="s">
        <v>822</v>
      </c>
      <c r="J129" s="2" t="s">
        <v>16</v>
      </c>
      <c r="K129" s="5" t="s">
        <v>908</v>
      </c>
      <c r="L129" s="6" t="s">
        <v>9</v>
      </c>
      <c r="M129" s="50">
        <v>3289529</v>
      </c>
      <c r="N129" s="50">
        <v>2583853</v>
      </c>
      <c r="O129" s="50">
        <v>39</v>
      </c>
      <c r="P129" s="50">
        <v>555334.08552631584</v>
      </c>
      <c r="Q129" s="50">
        <v>0</v>
      </c>
      <c r="R129" s="50">
        <v>0</v>
      </c>
      <c r="S129" s="50">
        <v>18</v>
      </c>
      <c r="T129" s="50">
        <v>307569.64736842108</v>
      </c>
      <c r="U129" s="7">
        <v>29892</v>
      </c>
      <c r="V129" s="7" t="s">
        <v>180</v>
      </c>
      <c r="W129" s="6" t="s">
        <v>825</v>
      </c>
      <c r="X129" s="34" t="s">
        <v>17</v>
      </c>
      <c r="Y129" s="45" t="s">
        <v>903</v>
      </c>
      <c r="Z129" s="40">
        <v>10</v>
      </c>
      <c r="AA129" s="39">
        <v>43555</v>
      </c>
    </row>
    <row r="130" spans="1:27" s="8" customFormat="1" x14ac:dyDescent="0.2">
      <c r="A130" s="29">
        <v>2019</v>
      </c>
      <c r="B130" s="4" t="s">
        <v>916</v>
      </c>
      <c r="C130" s="9" t="s">
        <v>12</v>
      </c>
      <c r="D130" s="2" t="s">
        <v>465</v>
      </c>
      <c r="E130" s="2" t="s">
        <v>132</v>
      </c>
      <c r="F130" s="2" t="s">
        <v>265</v>
      </c>
      <c r="G130" s="1" t="s">
        <v>14</v>
      </c>
      <c r="H130" s="2" t="s">
        <v>104</v>
      </c>
      <c r="I130" s="3" t="s">
        <v>450</v>
      </c>
      <c r="J130" s="35" t="s">
        <v>16</v>
      </c>
      <c r="K130" s="5" t="s">
        <v>907</v>
      </c>
      <c r="L130" s="6" t="s">
        <v>9</v>
      </c>
      <c r="M130" s="50">
        <v>808188</v>
      </c>
      <c r="N130" s="50">
        <v>243220</v>
      </c>
      <c r="O130" s="50">
        <v>40</v>
      </c>
      <c r="P130" s="50">
        <v>132128.68421052629</v>
      </c>
      <c r="Q130" s="50">
        <v>0</v>
      </c>
      <c r="R130" s="50">
        <v>0</v>
      </c>
      <c r="S130" s="50">
        <v>17</v>
      </c>
      <c r="T130" s="50">
        <v>67385.628947368416</v>
      </c>
      <c r="U130" s="7">
        <v>35462</v>
      </c>
      <c r="V130" s="7" t="s">
        <v>180</v>
      </c>
      <c r="W130" s="6" t="s">
        <v>825</v>
      </c>
      <c r="X130" s="34" t="s">
        <v>17</v>
      </c>
      <c r="Y130" s="45" t="s">
        <v>903</v>
      </c>
      <c r="Z130" s="40"/>
      <c r="AA130" s="39"/>
    </row>
    <row r="131" spans="1:27" s="8" customFormat="1" x14ac:dyDescent="0.2">
      <c r="A131" s="29">
        <v>2019</v>
      </c>
      <c r="B131" s="4" t="s">
        <v>916</v>
      </c>
      <c r="C131" s="9" t="s">
        <v>40</v>
      </c>
      <c r="D131" s="2" t="s">
        <v>466</v>
      </c>
      <c r="E131" s="2" t="s">
        <v>467</v>
      </c>
      <c r="F131" s="2" t="s">
        <v>345</v>
      </c>
      <c r="G131" s="1" t="s">
        <v>254</v>
      </c>
      <c r="H131" s="2" t="s">
        <v>468</v>
      </c>
      <c r="I131" s="3" t="s">
        <v>469</v>
      </c>
      <c r="J131" s="2" t="s">
        <v>16</v>
      </c>
      <c r="K131" s="5" t="s">
        <v>926</v>
      </c>
      <c r="L131" s="6" t="s">
        <v>9</v>
      </c>
      <c r="M131" s="50">
        <v>1064765</v>
      </c>
      <c r="N131" s="50">
        <v>827502</v>
      </c>
      <c r="O131" s="50">
        <v>40</v>
      </c>
      <c r="P131" s="50">
        <v>186183.42105263157</v>
      </c>
      <c r="Q131" s="50">
        <v>0</v>
      </c>
      <c r="R131" s="50">
        <v>0</v>
      </c>
      <c r="S131" s="50">
        <v>63</v>
      </c>
      <c r="T131" s="50">
        <v>351886.66578947369</v>
      </c>
      <c r="U131" s="7">
        <v>33970</v>
      </c>
      <c r="V131" s="7" t="s">
        <v>180</v>
      </c>
      <c r="W131" s="6" t="s">
        <v>825</v>
      </c>
      <c r="X131" s="34" t="s">
        <v>17</v>
      </c>
      <c r="Y131" s="45" t="s">
        <v>903</v>
      </c>
      <c r="Z131" s="40">
        <v>10</v>
      </c>
      <c r="AA131" s="39">
        <v>43555</v>
      </c>
    </row>
    <row r="132" spans="1:27" s="8" customFormat="1" x14ac:dyDescent="0.2">
      <c r="A132" s="29">
        <v>2019</v>
      </c>
      <c r="B132" s="4" t="s">
        <v>916</v>
      </c>
      <c r="C132" s="9" t="s">
        <v>18</v>
      </c>
      <c r="D132" s="2" t="s">
        <v>117</v>
      </c>
      <c r="E132" s="2" t="s">
        <v>470</v>
      </c>
      <c r="F132" s="2" t="s">
        <v>741</v>
      </c>
      <c r="G132" s="1" t="s">
        <v>65</v>
      </c>
      <c r="H132" s="2" t="s">
        <v>53</v>
      </c>
      <c r="I132" s="3" t="s">
        <v>471</v>
      </c>
      <c r="J132" s="35" t="s">
        <v>16</v>
      </c>
      <c r="K132" s="5" t="s">
        <v>908</v>
      </c>
      <c r="L132" s="6" t="s">
        <v>9</v>
      </c>
      <c r="M132" s="50">
        <v>2957695</v>
      </c>
      <c r="N132" s="50">
        <v>2318958</v>
      </c>
      <c r="O132" s="50">
        <v>35</v>
      </c>
      <c r="P132" s="50">
        <v>434207.00657894736</v>
      </c>
      <c r="Q132" s="50">
        <v>0</v>
      </c>
      <c r="R132" s="50">
        <v>0</v>
      </c>
      <c r="S132" s="50">
        <v>10</v>
      </c>
      <c r="T132" s="50">
        <v>148870.97368421053</v>
      </c>
      <c r="U132" s="7">
        <v>35023</v>
      </c>
      <c r="V132" s="7" t="s">
        <v>180</v>
      </c>
      <c r="W132" s="6" t="s">
        <v>825</v>
      </c>
      <c r="X132" s="34" t="s">
        <v>17</v>
      </c>
      <c r="Y132" s="45" t="s">
        <v>903</v>
      </c>
      <c r="Z132" s="40">
        <v>10</v>
      </c>
      <c r="AA132" s="39">
        <v>43555</v>
      </c>
    </row>
    <row r="133" spans="1:27" s="8" customFormat="1" x14ac:dyDescent="0.2">
      <c r="A133" s="29">
        <v>2019</v>
      </c>
      <c r="B133" s="4" t="s">
        <v>916</v>
      </c>
      <c r="C133" s="9" t="s">
        <v>18</v>
      </c>
      <c r="D133" s="2" t="s">
        <v>60</v>
      </c>
      <c r="E133" s="2" t="s">
        <v>334</v>
      </c>
      <c r="F133" s="2" t="s">
        <v>399</v>
      </c>
      <c r="G133" s="1" t="s">
        <v>67</v>
      </c>
      <c r="H133" s="2" t="s">
        <v>53</v>
      </c>
      <c r="I133" s="3" t="s">
        <v>472</v>
      </c>
      <c r="J133" s="2" t="s">
        <v>16</v>
      </c>
      <c r="K133" s="5" t="s">
        <v>908</v>
      </c>
      <c r="L133" s="6" t="s">
        <v>9</v>
      </c>
      <c r="M133" s="50">
        <v>3312587</v>
      </c>
      <c r="N133" s="50">
        <v>2495117</v>
      </c>
      <c r="O133" s="50">
        <v>40</v>
      </c>
      <c r="P133" s="50">
        <v>569573.42105263157</v>
      </c>
      <c r="Q133" s="50">
        <v>0</v>
      </c>
      <c r="R133" s="50">
        <v>0</v>
      </c>
      <c r="S133" s="50">
        <v>19</v>
      </c>
      <c r="T133" s="50">
        <v>324656.85000000003</v>
      </c>
      <c r="U133" s="7">
        <v>29403</v>
      </c>
      <c r="V133" s="7" t="s">
        <v>180</v>
      </c>
      <c r="W133" s="6" t="s">
        <v>825</v>
      </c>
      <c r="X133" s="34" t="s">
        <v>17</v>
      </c>
      <c r="Y133" s="45" t="s">
        <v>903</v>
      </c>
      <c r="Z133" s="40">
        <v>10</v>
      </c>
      <c r="AA133" s="39">
        <v>43555</v>
      </c>
    </row>
    <row r="134" spans="1:27" s="8" customFormat="1" x14ac:dyDescent="0.2">
      <c r="A134" s="29">
        <v>2019</v>
      </c>
      <c r="B134" s="4" t="s">
        <v>916</v>
      </c>
      <c r="C134" s="9" t="s">
        <v>11</v>
      </c>
      <c r="D134" s="35" t="s">
        <v>60</v>
      </c>
      <c r="E134" s="35" t="s">
        <v>60</v>
      </c>
      <c r="F134" s="35" t="s">
        <v>896</v>
      </c>
      <c r="G134" s="1" t="s">
        <v>29</v>
      </c>
      <c r="H134" s="2" t="s">
        <v>104</v>
      </c>
      <c r="I134" s="3" t="s">
        <v>894</v>
      </c>
      <c r="J134" s="35" t="s">
        <v>16</v>
      </c>
      <c r="K134" s="36" t="s">
        <v>8</v>
      </c>
      <c r="L134" s="6" t="s">
        <v>9</v>
      </c>
      <c r="M134" s="50">
        <v>475974</v>
      </c>
      <c r="N134" s="50">
        <v>385576</v>
      </c>
      <c r="O134" s="50">
        <v>18</v>
      </c>
      <c r="P134" s="50">
        <v>35289.947368421053</v>
      </c>
      <c r="Q134" s="50">
        <v>0</v>
      </c>
      <c r="R134" s="50">
        <v>0</v>
      </c>
      <c r="S134" s="50">
        <v>26</v>
      </c>
      <c r="T134" s="50">
        <v>61169.242105263154</v>
      </c>
      <c r="U134" s="7">
        <v>43191</v>
      </c>
      <c r="V134" s="7" t="s">
        <v>180</v>
      </c>
      <c r="W134" s="6" t="s">
        <v>825</v>
      </c>
      <c r="X134" s="34" t="s">
        <v>17</v>
      </c>
      <c r="Y134" s="45" t="s">
        <v>903</v>
      </c>
      <c r="Z134" s="40"/>
      <c r="AA134" s="39"/>
    </row>
    <row r="135" spans="1:27" s="8" customFormat="1" x14ac:dyDescent="0.2">
      <c r="A135" s="29">
        <v>2019</v>
      </c>
      <c r="B135" s="4" t="s">
        <v>916</v>
      </c>
      <c r="C135" s="9" t="s">
        <v>11</v>
      </c>
      <c r="D135" s="2" t="s">
        <v>122</v>
      </c>
      <c r="E135" s="2" t="s">
        <v>473</v>
      </c>
      <c r="F135" s="2" t="s">
        <v>742</v>
      </c>
      <c r="G135" s="1" t="s">
        <v>14</v>
      </c>
      <c r="H135" s="2" t="s">
        <v>104</v>
      </c>
      <c r="I135" s="3" t="s">
        <v>474</v>
      </c>
      <c r="J135" s="2" t="s">
        <v>16</v>
      </c>
      <c r="K135" s="5" t="s">
        <v>907</v>
      </c>
      <c r="L135" s="6" t="s">
        <v>9</v>
      </c>
      <c r="M135" s="50">
        <v>809767</v>
      </c>
      <c r="N135" s="50">
        <v>650942</v>
      </c>
      <c r="O135" s="50">
        <v>40</v>
      </c>
      <c r="P135" s="50">
        <v>132128.68421052629</v>
      </c>
      <c r="Q135" s="50">
        <v>0</v>
      </c>
      <c r="R135" s="50">
        <v>0</v>
      </c>
      <c r="S135" s="50">
        <v>19</v>
      </c>
      <c r="T135" s="50">
        <v>75313.349999999991</v>
      </c>
      <c r="U135" s="7">
        <v>29892</v>
      </c>
      <c r="V135" s="7" t="s">
        <v>180</v>
      </c>
      <c r="W135" s="6" t="s">
        <v>825</v>
      </c>
      <c r="X135" s="34" t="s">
        <v>17</v>
      </c>
      <c r="Y135" s="45" t="s">
        <v>903</v>
      </c>
      <c r="Z135" s="40"/>
      <c r="AA135" s="39"/>
    </row>
    <row r="136" spans="1:27" s="8" customFormat="1" x14ac:dyDescent="0.2">
      <c r="A136" s="29">
        <v>2019</v>
      </c>
      <c r="B136" s="4" t="s">
        <v>916</v>
      </c>
      <c r="C136" s="9" t="s">
        <v>18</v>
      </c>
      <c r="D136" s="2" t="s">
        <v>475</v>
      </c>
      <c r="E136" s="2" t="s">
        <v>476</v>
      </c>
      <c r="F136" s="2" t="s">
        <v>477</v>
      </c>
      <c r="G136" s="1" t="s">
        <v>67</v>
      </c>
      <c r="H136" s="2" t="s">
        <v>381</v>
      </c>
      <c r="I136" s="3" t="s">
        <v>478</v>
      </c>
      <c r="J136" s="35" t="s">
        <v>16</v>
      </c>
      <c r="K136" s="5" t="s">
        <v>908</v>
      </c>
      <c r="L136" s="6" t="s">
        <v>9</v>
      </c>
      <c r="M136" s="50">
        <v>3289529</v>
      </c>
      <c r="N136" s="50">
        <v>2320968</v>
      </c>
      <c r="O136" s="50">
        <v>34</v>
      </c>
      <c r="P136" s="50">
        <v>484137.40789473685</v>
      </c>
      <c r="Q136" s="50">
        <v>0</v>
      </c>
      <c r="R136" s="50">
        <v>0</v>
      </c>
      <c r="S136" s="50">
        <v>27</v>
      </c>
      <c r="T136" s="50">
        <v>461354.47105263162</v>
      </c>
      <c r="U136" s="7">
        <v>34394</v>
      </c>
      <c r="V136" s="7" t="s">
        <v>180</v>
      </c>
      <c r="W136" s="6" t="s">
        <v>825</v>
      </c>
      <c r="X136" s="34" t="s">
        <v>17</v>
      </c>
      <c r="Y136" s="45" t="s">
        <v>903</v>
      </c>
      <c r="Z136" s="40">
        <v>10</v>
      </c>
      <c r="AA136" s="39">
        <v>43555</v>
      </c>
    </row>
    <row r="137" spans="1:27" s="8" customFormat="1" x14ac:dyDescent="0.2">
      <c r="A137" s="29">
        <v>2019</v>
      </c>
      <c r="B137" s="4" t="s">
        <v>916</v>
      </c>
      <c r="C137" s="9" t="s">
        <v>18</v>
      </c>
      <c r="D137" s="2" t="s">
        <v>155</v>
      </c>
      <c r="E137" s="2" t="s">
        <v>479</v>
      </c>
      <c r="F137" s="2" t="s">
        <v>480</v>
      </c>
      <c r="G137" s="1" t="s">
        <v>131</v>
      </c>
      <c r="H137" s="2" t="s">
        <v>94</v>
      </c>
      <c r="I137" s="3" t="s">
        <v>481</v>
      </c>
      <c r="J137" s="2" t="s">
        <v>16</v>
      </c>
      <c r="K137" s="5" t="s">
        <v>908</v>
      </c>
      <c r="L137" s="6" t="s">
        <v>9</v>
      </c>
      <c r="M137" s="50">
        <v>2377704</v>
      </c>
      <c r="N137" s="50">
        <v>1759311</v>
      </c>
      <c r="O137" s="50">
        <v>26</v>
      </c>
      <c r="P137" s="50">
        <v>257874.15789473685</v>
      </c>
      <c r="Q137" s="50">
        <v>0</v>
      </c>
      <c r="R137" s="50">
        <v>0</v>
      </c>
      <c r="S137" s="50">
        <v>48</v>
      </c>
      <c r="T137" s="50">
        <v>571290.44210526312</v>
      </c>
      <c r="U137" s="7">
        <v>34641</v>
      </c>
      <c r="V137" s="7" t="s">
        <v>180</v>
      </c>
      <c r="W137" s="6" t="s">
        <v>825</v>
      </c>
      <c r="X137" s="34" t="s">
        <v>17</v>
      </c>
      <c r="Y137" s="45" t="s">
        <v>903</v>
      </c>
      <c r="Z137" s="40">
        <v>10</v>
      </c>
      <c r="AA137" s="39">
        <v>43555</v>
      </c>
    </row>
    <row r="138" spans="1:27" s="8" customFormat="1" x14ac:dyDescent="0.2">
      <c r="A138" s="29">
        <v>2019</v>
      </c>
      <c r="B138" s="4" t="s">
        <v>916</v>
      </c>
      <c r="C138" s="9" t="s">
        <v>12</v>
      </c>
      <c r="D138" s="2" t="s">
        <v>155</v>
      </c>
      <c r="E138" s="2" t="s">
        <v>71</v>
      </c>
      <c r="F138" s="2" t="s">
        <v>482</v>
      </c>
      <c r="G138" s="1" t="s">
        <v>14</v>
      </c>
      <c r="H138" s="2" t="s">
        <v>104</v>
      </c>
      <c r="I138" s="3" t="s">
        <v>483</v>
      </c>
      <c r="J138" s="35" t="s">
        <v>16</v>
      </c>
      <c r="K138" s="5" t="s">
        <v>907</v>
      </c>
      <c r="L138" s="6" t="s">
        <v>9</v>
      </c>
      <c r="M138" s="50">
        <v>782922</v>
      </c>
      <c r="N138" s="50">
        <v>630740</v>
      </c>
      <c r="O138" s="50">
        <v>18</v>
      </c>
      <c r="P138" s="50">
        <v>59457.907894736833</v>
      </c>
      <c r="Q138" s="50">
        <v>0</v>
      </c>
      <c r="R138" s="50">
        <v>0</v>
      </c>
      <c r="S138" s="50">
        <v>25</v>
      </c>
      <c r="T138" s="50">
        <v>99096.513157894733</v>
      </c>
      <c r="U138" s="7">
        <v>36095</v>
      </c>
      <c r="V138" s="7" t="s">
        <v>180</v>
      </c>
      <c r="W138" s="6" t="s">
        <v>825</v>
      </c>
      <c r="X138" s="34" t="s">
        <v>17</v>
      </c>
      <c r="Y138" s="45" t="s">
        <v>903</v>
      </c>
      <c r="Z138" s="40"/>
      <c r="AA138" s="39"/>
    </row>
    <row r="139" spans="1:27" s="8" customFormat="1" x14ac:dyDescent="0.2">
      <c r="A139" s="29">
        <v>2019</v>
      </c>
      <c r="B139" s="4" t="s">
        <v>916</v>
      </c>
      <c r="C139" s="9" t="s">
        <v>12</v>
      </c>
      <c r="D139" s="2" t="s">
        <v>484</v>
      </c>
      <c r="E139" s="2" t="s">
        <v>485</v>
      </c>
      <c r="F139" s="2" t="s">
        <v>743</v>
      </c>
      <c r="G139" s="1" t="s">
        <v>36</v>
      </c>
      <c r="H139" s="2" t="s">
        <v>486</v>
      </c>
      <c r="I139" s="3" t="s">
        <v>487</v>
      </c>
      <c r="J139" s="2" t="s">
        <v>16</v>
      </c>
      <c r="K139" s="36" t="s">
        <v>8</v>
      </c>
      <c r="L139" s="6" t="s">
        <v>9</v>
      </c>
      <c r="M139" s="50">
        <v>501373</v>
      </c>
      <c r="N139" s="50">
        <v>390254</v>
      </c>
      <c r="O139" s="50">
        <v>0</v>
      </c>
      <c r="P139" s="50">
        <v>0</v>
      </c>
      <c r="Q139" s="50">
        <v>0</v>
      </c>
      <c r="R139" s="50">
        <v>0</v>
      </c>
      <c r="S139" s="50">
        <v>0</v>
      </c>
      <c r="T139" s="50">
        <v>0</v>
      </c>
      <c r="U139" s="7">
        <v>40725</v>
      </c>
      <c r="V139" s="7" t="s">
        <v>180</v>
      </c>
      <c r="W139" s="6" t="s">
        <v>825</v>
      </c>
      <c r="X139" s="34" t="s">
        <v>17</v>
      </c>
      <c r="Y139" s="45" t="s">
        <v>903</v>
      </c>
      <c r="Z139" s="40">
        <v>10</v>
      </c>
      <c r="AA139" s="39">
        <v>43555</v>
      </c>
    </row>
    <row r="140" spans="1:27" s="8" customFormat="1" x14ac:dyDescent="0.2">
      <c r="A140" s="29">
        <v>2019</v>
      </c>
      <c r="B140" s="4" t="s">
        <v>916</v>
      </c>
      <c r="C140" s="9" t="s">
        <v>12</v>
      </c>
      <c r="D140" s="2" t="s">
        <v>488</v>
      </c>
      <c r="E140" s="2" t="s">
        <v>145</v>
      </c>
      <c r="F140" s="2" t="s">
        <v>489</v>
      </c>
      <c r="G140" s="1" t="s">
        <v>14</v>
      </c>
      <c r="H140" s="2" t="s">
        <v>104</v>
      </c>
      <c r="I140" s="3" t="s">
        <v>805</v>
      </c>
      <c r="J140" s="35" t="s">
        <v>16</v>
      </c>
      <c r="K140" s="5" t="s">
        <v>930</v>
      </c>
      <c r="L140" s="6" t="s">
        <v>9</v>
      </c>
      <c r="M140" s="50">
        <v>854264</v>
      </c>
      <c r="N140" s="50">
        <v>520528</v>
      </c>
      <c r="O140" s="50">
        <v>37</v>
      </c>
      <c r="P140" s="50">
        <v>122219.03289473683</v>
      </c>
      <c r="Q140" s="50">
        <v>2</v>
      </c>
      <c r="R140" s="50">
        <v>7927.7210526315785</v>
      </c>
      <c r="S140" s="50">
        <v>16</v>
      </c>
      <c r="T140" s="50">
        <v>63421.768421052628</v>
      </c>
      <c r="U140" s="7">
        <v>32174</v>
      </c>
      <c r="V140" s="7" t="s">
        <v>180</v>
      </c>
      <c r="W140" s="6" t="s">
        <v>825</v>
      </c>
      <c r="X140" s="34" t="s">
        <v>17</v>
      </c>
      <c r="Y140" s="45" t="s">
        <v>903</v>
      </c>
      <c r="Z140" s="40"/>
      <c r="AA140" s="39"/>
    </row>
    <row r="141" spans="1:27" s="8" customFormat="1" x14ac:dyDescent="0.2">
      <c r="A141" s="29">
        <v>2019</v>
      </c>
      <c r="B141" s="4" t="s">
        <v>916</v>
      </c>
      <c r="C141" s="9" t="s">
        <v>11</v>
      </c>
      <c r="D141" s="2" t="s">
        <v>488</v>
      </c>
      <c r="E141" s="2" t="s">
        <v>145</v>
      </c>
      <c r="F141" s="2" t="s">
        <v>744</v>
      </c>
      <c r="G141" s="1" t="s">
        <v>14</v>
      </c>
      <c r="H141" s="2" t="s">
        <v>63</v>
      </c>
      <c r="I141" s="3" t="s">
        <v>158</v>
      </c>
      <c r="J141" s="2" t="s">
        <v>16</v>
      </c>
      <c r="K141" s="5" t="s">
        <v>907</v>
      </c>
      <c r="L141" s="6" t="s">
        <v>9</v>
      </c>
      <c r="M141" s="50">
        <v>782922</v>
      </c>
      <c r="N141" s="50">
        <v>409910</v>
      </c>
      <c r="O141" s="50">
        <v>40</v>
      </c>
      <c r="P141" s="50">
        <v>132128.68421052629</v>
      </c>
      <c r="Q141" s="50">
        <v>0</v>
      </c>
      <c r="R141" s="50">
        <v>0</v>
      </c>
      <c r="S141" s="50">
        <v>40</v>
      </c>
      <c r="T141" s="50">
        <v>158554.42105263157</v>
      </c>
      <c r="U141" s="7">
        <v>32174</v>
      </c>
      <c r="V141" s="7" t="s">
        <v>180</v>
      </c>
      <c r="W141" s="6" t="s">
        <v>825</v>
      </c>
      <c r="X141" s="34" t="s">
        <v>17</v>
      </c>
      <c r="Y141" s="45" t="s">
        <v>903</v>
      </c>
      <c r="Z141" s="40"/>
      <c r="AA141" s="39"/>
    </row>
    <row r="142" spans="1:27" s="8" customFormat="1" x14ac:dyDescent="0.2">
      <c r="A142" s="29">
        <v>2019</v>
      </c>
      <c r="B142" s="4" t="s">
        <v>916</v>
      </c>
      <c r="C142" s="9" t="s">
        <v>18</v>
      </c>
      <c r="D142" s="2" t="s">
        <v>315</v>
      </c>
      <c r="E142" s="2" t="s">
        <v>490</v>
      </c>
      <c r="F142" s="2" t="s">
        <v>491</v>
      </c>
      <c r="G142" s="1" t="s">
        <v>20</v>
      </c>
      <c r="H142" s="2" t="s">
        <v>94</v>
      </c>
      <c r="I142" s="3" t="s">
        <v>375</v>
      </c>
      <c r="J142" s="35" t="s">
        <v>16</v>
      </c>
      <c r="K142" s="5" t="s">
        <v>923</v>
      </c>
      <c r="L142" s="6" t="s">
        <v>9</v>
      </c>
      <c r="M142" s="50">
        <v>1741954</v>
      </c>
      <c r="N142" s="50">
        <v>1025656</v>
      </c>
      <c r="O142" s="50">
        <v>40</v>
      </c>
      <c r="P142" s="50">
        <v>269300.26315789472</v>
      </c>
      <c r="Q142" s="50">
        <v>0</v>
      </c>
      <c r="R142" s="50">
        <v>0</v>
      </c>
      <c r="S142" s="50">
        <v>93</v>
      </c>
      <c r="T142" s="50">
        <v>751347.73421052634</v>
      </c>
      <c r="U142" s="7">
        <v>37257</v>
      </c>
      <c r="V142" s="7" t="s">
        <v>180</v>
      </c>
      <c r="W142" s="6" t="s">
        <v>825</v>
      </c>
      <c r="X142" s="34" t="s">
        <v>17</v>
      </c>
      <c r="Y142" s="45" t="s">
        <v>903</v>
      </c>
      <c r="Z142" s="40">
        <v>10</v>
      </c>
      <c r="AA142" s="39">
        <v>43555</v>
      </c>
    </row>
    <row r="143" spans="1:27" s="8" customFormat="1" x14ac:dyDescent="0.2">
      <c r="A143" s="29">
        <v>2019</v>
      </c>
      <c r="B143" s="4" t="s">
        <v>916</v>
      </c>
      <c r="C143" s="9" t="s">
        <v>11</v>
      </c>
      <c r="D143" s="2" t="s">
        <v>126</v>
      </c>
      <c r="E143" s="2" t="s">
        <v>444</v>
      </c>
      <c r="F143" s="2" t="s">
        <v>745</v>
      </c>
      <c r="G143" s="1" t="s">
        <v>128</v>
      </c>
      <c r="H143" s="2" t="s">
        <v>104</v>
      </c>
      <c r="I143" s="3" t="s">
        <v>818</v>
      </c>
      <c r="J143" s="2" t="s">
        <v>16</v>
      </c>
      <c r="K143" s="5" t="s">
        <v>930</v>
      </c>
      <c r="L143" s="6" t="s">
        <v>9</v>
      </c>
      <c r="M143" s="50">
        <v>666798</v>
      </c>
      <c r="N143" s="50">
        <v>225794</v>
      </c>
      <c r="O143" s="50">
        <v>40</v>
      </c>
      <c r="P143" s="50">
        <v>100988.94736842105</v>
      </c>
      <c r="Q143" s="50">
        <v>0</v>
      </c>
      <c r="R143" s="50">
        <v>0</v>
      </c>
      <c r="S143" s="50">
        <v>85</v>
      </c>
      <c r="T143" s="50">
        <v>257521.81578947371</v>
      </c>
      <c r="U143" s="7">
        <v>39600</v>
      </c>
      <c r="V143" s="7" t="s">
        <v>180</v>
      </c>
      <c r="W143" s="6" t="s">
        <v>825</v>
      </c>
      <c r="X143" s="34" t="s">
        <v>17</v>
      </c>
      <c r="Y143" s="45" t="s">
        <v>903</v>
      </c>
      <c r="Z143" s="40"/>
      <c r="AA143" s="39"/>
    </row>
    <row r="144" spans="1:27" s="8" customFormat="1" x14ac:dyDescent="0.2">
      <c r="A144" s="29">
        <v>2019</v>
      </c>
      <c r="B144" s="4" t="s">
        <v>916</v>
      </c>
      <c r="C144" s="9" t="s">
        <v>11</v>
      </c>
      <c r="D144" s="17" t="s">
        <v>78</v>
      </c>
      <c r="E144" s="2" t="s">
        <v>492</v>
      </c>
      <c r="F144" s="2" t="s">
        <v>493</v>
      </c>
      <c r="G144" s="1" t="s">
        <v>14</v>
      </c>
      <c r="H144" s="2" t="s">
        <v>494</v>
      </c>
      <c r="I144" s="3" t="s">
        <v>32</v>
      </c>
      <c r="J144" s="35" t="s">
        <v>16</v>
      </c>
      <c r="K144" s="5" t="s">
        <v>926</v>
      </c>
      <c r="L144" s="6" t="s">
        <v>9</v>
      </c>
      <c r="M144" s="50">
        <v>843435</v>
      </c>
      <c r="N144" s="50">
        <v>578527</v>
      </c>
      <c r="O144" s="50">
        <v>40</v>
      </c>
      <c r="P144" s="50">
        <v>132128.68421052629</v>
      </c>
      <c r="Q144" s="50">
        <v>0</v>
      </c>
      <c r="R144" s="50">
        <v>0</v>
      </c>
      <c r="S144" s="50">
        <v>100</v>
      </c>
      <c r="T144" s="50">
        <v>396386.05263157893</v>
      </c>
      <c r="U144" s="7">
        <v>32462</v>
      </c>
      <c r="V144" s="7" t="s">
        <v>180</v>
      </c>
      <c r="W144" s="6" t="s">
        <v>825</v>
      </c>
      <c r="X144" s="34" t="s">
        <v>17</v>
      </c>
      <c r="Y144" s="45" t="s">
        <v>903</v>
      </c>
      <c r="Z144" s="40"/>
      <c r="AA144" s="39"/>
    </row>
    <row r="145" spans="1:27" s="8" customFormat="1" x14ac:dyDescent="0.2">
      <c r="A145" s="29">
        <v>2019</v>
      </c>
      <c r="B145" s="4" t="s">
        <v>916</v>
      </c>
      <c r="C145" s="9" t="s">
        <v>40</v>
      </c>
      <c r="D145" s="17" t="s">
        <v>78</v>
      </c>
      <c r="E145" s="2" t="s">
        <v>495</v>
      </c>
      <c r="F145" s="2" t="s">
        <v>746</v>
      </c>
      <c r="G145" s="1" t="s">
        <v>55</v>
      </c>
      <c r="H145" s="2" t="s">
        <v>63</v>
      </c>
      <c r="I145" s="3" t="s">
        <v>806</v>
      </c>
      <c r="J145" s="2" t="s">
        <v>16</v>
      </c>
      <c r="K145" s="5" t="s">
        <v>926</v>
      </c>
      <c r="L145" s="6" t="s">
        <v>9</v>
      </c>
      <c r="M145" s="50">
        <v>950010</v>
      </c>
      <c r="N145" s="50">
        <v>742653</v>
      </c>
      <c r="O145" s="50">
        <v>40</v>
      </c>
      <c r="P145" s="50">
        <v>155633.42105263157</v>
      </c>
      <c r="Q145" s="50">
        <v>10</v>
      </c>
      <c r="R145" s="50">
        <v>46690.026315789473</v>
      </c>
      <c r="S145" s="50">
        <v>33</v>
      </c>
      <c r="T145" s="50">
        <v>154077.08684210526</v>
      </c>
      <c r="U145" s="7">
        <v>31472</v>
      </c>
      <c r="V145" s="7" t="s">
        <v>180</v>
      </c>
      <c r="W145" s="6" t="s">
        <v>825</v>
      </c>
      <c r="X145" s="34" t="s">
        <v>17</v>
      </c>
      <c r="Y145" s="45" t="s">
        <v>903</v>
      </c>
      <c r="Z145" s="40">
        <v>9</v>
      </c>
      <c r="AA145" s="39">
        <v>43555</v>
      </c>
    </row>
    <row r="146" spans="1:27" s="8" customFormat="1" x14ac:dyDescent="0.2">
      <c r="A146" s="29">
        <v>2019</v>
      </c>
      <c r="B146" s="4" t="s">
        <v>916</v>
      </c>
      <c r="C146" s="13" t="s">
        <v>18</v>
      </c>
      <c r="D146" s="18" t="s">
        <v>78</v>
      </c>
      <c r="E146" s="12" t="s">
        <v>335</v>
      </c>
      <c r="F146" s="12" t="s">
        <v>85</v>
      </c>
      <c r="G146" s="12" t="s">
        <v>20</v>
      </c>
      <c r="H146" s="14" t="s">
        <v>23</v>
      </c>
      <c r="I146" s="14" t="s">
        <v>92</v>
      </c>
      <c r="J146" s="35" t="s">
        <v>16</v>
      </c>
      <c r="K146" s="5" t="s">
        <v>908</v>
      </c>
      <c r="L146" s="6" t="s">
        <v>9</v>
      </c>
      <c r="M146" s="50">
        <v>1671460</v>
      </c>
      <c r="N146" s="50">
        <v>1196174</v>
      </c>
      <c r="O146" s="50">
        <v>40</v>
      </c>
      <c r="P146" s="50">
        <v>269300.26315789472</v>
      </c>
      <c r="Q146" s="50">
        <v>31</v>
      </c>
      <c r="R146" s="50">
        <v>250449.24473684211</v>
      </c>
      <c r="S146" s="50">
        <v>38</v>
      </c>
      <c r="T146" s="50">
        <v>307002.3</v>
      </c>
      <c r="U146" s="15">
        <v>40725</v>
      </c>
      <c r="V146" s="15" t="s">
        <v>180</v>
      </c>
      <c r="W146" s="21" t="s">
        <v>825</v>
      </c>
      <c r="X146" s="34" t="s">
        <v>17</v>
      </c>
      <c r="Y146" s="45" t="s">
        <v>903</v>
      </c>
      <c r="Z146" s="40">
        <v>10</v>
      </c>
      <c r="AA146" s="39">
        <v>43555</v>
      </c>
    </row>
    <row r="147" spans="1:27" s="8" customFormat="1" x14ac:dyDescent="0.2">
      <c r="A147" s="29">
        <v>2019</v>
      </c>
      <c r="B147" s="4" t="s">
        <v>916</v>
      </c>
      <c r="C147" s="13" t="s">
        <v>11</v>
      </c>
      <c r="D147" s="18" t="s">
        <v>78</v>
      </c>
      <c r="E147" s="18" t="s">
        <v>78</v>
      </c>
      <c r="F147" s="12" t="s">
        <v>876</v>
      </c>
      <c r="G147" s="1" t="s">
        <v>29</v>
      </c>
      <c r="H147" s="14" t="s">
        <v>168</v>
      </c>
      <c r="I147" s="14" t="s">
        <v>886</v>
      </c>
      <c r="J147" s="2" t="s">
        <v>16</v>
      </c>
      <c r="K147" s="36" t="s">
        <v>8</v>
      </c>
      <c r="L147" s="6" t="s">
        <v>9</v>
      </c>
      <c r="M147" s="50">
        <v>475974</v>
      </c>
      <c r="N147" s="50">
        <v>382339</v>
      </c>
      <c r="O147" s="50">
        <v>40</v>
      </c>
      <c r="P147" s="50">
        <v>78422.105263157893</v>
      </c>
      <c r="Q147" s="50">
        <v>0</v>
      </c>
      <c r="R147" s="50">
        <v>0</v>
      </c>
      <c r="S147" s="50">
        <v>101</v>
      </c>
      <c r="T147" s="50">
        <v>237618.97894736842</v>
      </c>
      <c r="U147" s="15">
        <v>43175</v>
      </c>
      <c r="V147" s="15" t="s">
        <v>180</v>
      </c>
      <c r="W147" s="21" t="s">
        <v>825</v>
      </c>
      <c r="X147" s="34" t="s">
        <v>17</v>
      </c>
      <c r="Y147" s="45" t="s">
        <v>903</v>
      </c>
      <c r="Z147" s="40"/>
      <c r="AA147" s="39"/>
    </row>
    <row r="148" spans="1:27" s="8" customFormat="1" x14ac:dyDescent="0.2">
      <c r="A148" s="29">
        <v>2019</v>
      </c>
      <c r="B148" s="4" t="s">
        <v>916</v>
      </c>
      <c r="C148" s="9" t="s">
        <v>11</v>
      </c>
      <c r="D148" s="2" t="s">
        <v>496</v>
      </c>
      <c r="E148" s="2" t="s">
        <v>113</v>
      </c>
      <c r="F148" s="2" t="s">
        <v>747</v>
      </c>
      <c r="G148" s="1" t="s">
        <v>128</v>
      </c>
      <c r="H148" s="2" t="s">
        <v>104</v>
      </c>
      <c r="I148" s="3" t="s">
        <v>799</v>
      </c>
      <c r="J148" s="35" t="s">
        <v>16</v>
      </c>
      <c r="K148" s="5" t="s">
        <v>907</v>
      </c>
      <c r="L148" s="6" t="s">
        <v>9</v>
      </c>
      <c r="M148" s="50">
        <v>607187</v>
      </c>
      <c r="N148" s="50">
        <v>363694</v>
      </c>
      <c r="O148" s="50">
        <v>40</v>
      </c>
      <c r="P148" s="50">
        <v>100988.94736842105</v>
      </c>
      <c r="Q148" s="50">
        <v>0</v>
      </c>
      <c r="R148" s="50">
        <v>0</v>
      </c>
      <c r="S148" s="50">
        <v>71</v>
      </c>
      <c r="T148" s="50">
        <v>215106.45789473687</v>
      </c>
      <c r="U148" s="7">
        <v>39600</v>
      </c>
      <c r="V148" s="7" t="s">
        <v>180</v>
      </c>
      <c r="W148" s="6" t="s">
        <v>825</v>
      </c>
      <c r="X148" s="34" t="s">
        <v>17</v>
      </c>
      <c r="Y148" s="45" t="s">
        <v>903</v>
      </c>
      <c r="Z148" s="40"/>
      <c r="AA148" s="39"/>
    </row>
    <row r="149" spans="1:27" s="8" customFormat="1" x14ac:dyDescent="0.2">
      <c r="A149" s="29">
        <v>2019</v>
      </c>
      <c r="B149" s="4" t="s">
        <v>916</v>
      </c>
      <c r="C149" s="10" t="s">
        <v>18</v>
      </c>
      <c r="D149" s="12" t="s">
        <v>497</v>
      </c>
      <c r="E149" s="12" t="s">
        <v>498</v>
      </c>
      <c r="F149" s="12" t="s">
        <v>499</v>
      </c>
      <c r="G149" s="13" t="s">
        <v>65</v>
      </c>
      <c r="H149" s="12" t="s">
        <v>72</v>
      </c>
      <c r="I149" s="14" t="s">
        <v>500</v>
      </c>
      <c r="J149" s="2" t="s">
        <v>16</v>
      </c>
      <c r="K149" s="5" t="s">
        <v>923</v>
      </c>
      <c r="L149" s="6" t="s">
        <v>9</v>
      </c>
      <c r="M149" s="50">
        <v>2998183</v>
      </c>
      <c r="N149" s="50">
        <v>2302448</v>
      </c>
      <c r="O149" s="50">
        <v>40</v>
      </c>
      <c r="P149" s="50">
        <v>496236.57894736843</v>
      </c>
      <c r="Q149" s="50">
        <v>0</v>
      </c>
      <c r="R149" s="50">
        <v>0</v>
      </c>
      <c r="S149" s="50">
        <v>77</v>
      </c>
      <c r="T149" s="50">
        <v>1146306.4973684212</v>
      </c>
      <c r="U149" s="15">
        <v>34989</v>
      </c>
      <c r="V149" s="15" t="s">
        <v>180</v>
      </c>
      <c r="W149" s="20" t="s">
        <v>825</v>
      </c>
      <c r="X149" s="34" t="s">
        <v>17</v>
      </c>
      <c r="Y149" s="45" t="s">
        <v>903</v>
      </c>
      <c r="Z149" s="40">
        <v>10</v>
      </c>
      <c r="AA149" s="39">
        <v>43555</v>
      </c>
    </row>
    <row r="150" spans="1:27" s="8" customFormat="1" ht="13.5" customHeight="1" x14ac:dyDescent="0.2">
      <c r="A150" s="29">
        <v>2019</v>
      </c>
      <c r="B150" s="4" t="s">
        <v>916</v>
      </c>
      <c r="C150" s="10" t="s">
        <v>12</v>
      </c>
      <c r="D150" s="12" t="s">
        <v>864</v>
      </c>
      <c r="E150" s="12" t="s">
        <v>64</v>
      </c>
      <c r="F150" s="12" t="s">
        <v>877</v>
      </c>
      <c r="G150" s="1" t="s">
        <v>36</v>
      </c>
      <c r="H150" s="12" t="s">
        <v>887</v>
      </c>
      <c r="I150" s="14" t="s">
        <v>849</v>
      </c>
      <c r="J150" s="35" t="s">
        <v>16</v>
      </c>
      <c r="K150" s="36" t="s">
        <v>8</v>
      </c>
      <c r="L150" s="6" t="s">
        <v>9</v>
      </c>
      <c r="M150" s="50">
        <v>501373</v>
      </c>
      <c r="N150" s="50">
        <v>406160</v>
      </c>
      <c r="O150" s="50">
        <v>40</v>
      </c>
      <c r="P150" s="50">
        <v>83657.631578947359</v>
      </c>
      <c r="Q150" s="50">
        <v>0</v>
      </c>
      <c r="R150" s="50">
        <v>0</v>
      </c>
      <c r="S150" s="50">
        <v>96</v>
      </c>
      <c r="T150" s="50">
        <v>240933.97894736845</v>
      </c>
      <c r="U150" s="15">
        <v>43175</v>
      </c>
      <c r="V150" s="15" t="s">
        <v>180</v>
      </c>
      <c r="W150" s="20" t="s">
        <v>825</v>
      </c>
      <c r="X150" s="34" t="s">
        <v>17</v>
      </c>
      <c r="Y150" s="45" t="s">
        <v>903</v>
      </c>
      <c r="Z150" s="40"/>
      <c r="AA150" s="39"/>
    </row>
    <row r="151" spans="1:27" s="8" customFormat="1" ht="12" customHeight="1" x14ac:dyDescent="0.2">
      <c r="A151" s="29">
        <v>2019</v>
      </c>
      <c r="B151" s="4" t="s">
        <v>916</v>
      </c>
      <c r="C151" s="9" t="s">
        <v>193</v>
      </c>
      <c r="D151" s="2" t="s">
        <v>501</v>
      </c>
      <c r="E151" s="2" t="s">
        <v>74</v>
      </c>
      <c r="F151" s="2" t="s">
        <v>227</v>
      </c>
      <c r="G151" s="1" t="s">
        <v>156</v>
      </c>
      <c r="H151" s="2" t="s">
        <v>63</v>
      </c>
      <c r="I151" s="3" t="s">
        <v>502</v>
      </c>
      <c r="J151" s="2" t="s">
        <v>16</v>
      </c>
      <c r="K151" s="5" t="s">
        <v>909</v>
      </c>
      <c r="L151" s="6" t="s">
        <v>9</v>
      </c>
      <c r="M151" s="50">
        <v>1667223</v>
      </c>
      <c r="N151" s="50">
        <v>1140338</v>
      </c>
      <c r="O151" s="50">
        <v>40</v>
      </c>
      <c r="P151" s="50">
        <v>325453.42105263157</v>
      </c>
      <c r="Q151" s="50">
        <v>0</v>
      </c>
      <c r="R151" s="50">
        <v>0</v>
      </c>
      <c r="S151" s="50">
        <v>0</v>
      </c>
      <c r="T151" s="50">
        <v>0</v>
      </c>
      <c r="U151" s="7">
        <v>29632</v>
      </c>
      <c r="V151" s="7" t="s">
        <v>180</v>
      </c>
      <c r="W151" s="6" t="s">
        <v>825</v>
      </c>
      <c r="X151" s="34" t="s">
        <v>934</v>
      </c>
      <c r="Y151" s="45" t="s">
        <v>903</v>
      </c>
      <c r="Z151" s="40">
        <v>10</v>
      </c>
      <c r="AA151" s="39">
        <v>43555</v>
      </c>
    </row>
    <row r="152" spans="1:27" s="8" customFormat="1" x14ac:dyDescent="0.2">
      <c r="A152" s="29">
        <v>2019</v>
      </c>
      <c r="B152" s="4" t="s">
        <v>916</v>
      </c>
      <c r="C152" s="9" t="s">
        <v>40</v>
      </c>
      <c r="D152" s="2" t="s">
        <v>501</v>
      </c>
      <c r="E152" s="2" t="s">
        <v>148</v>
      </c>
      <c r="F152" s="2" t="s">
        <v>503</v>
      </c>
      <c r="G152" s="1" t="s">
        <v>55</v>
      </c>
      <c r="H152" s="2" t="s">
        <v>109</v>
      </c>
      <c r="I152" s="3" t="s">
        <v>58</v>
      </c>
      <c r="J152" s="35" t="s">
        <v>16</v>
      </c>
      <c r="K152" s="5" t="s">
        <v>926</v>
      </c>
      <c r="L152" s="6" t="s">
        <v>9</v>
      </c>
      <c r="M152" s="50">
        <v>950010</v>
      </c>
      <c r="N152" s="50">
        <v>765055</v>
      </c>
      <c r="O152" s="50">
        <v>40</v>
      </c>
      <c r="P152" s="50">
        <v>155633.42105263157</v>
      </c>
      <c r="Q152" s="50">
        <v>0</v>
      </c>
      <c r="R152" s="50">
        <v>0</v>
      </c>
      <c r="S152" s="50">
        <v>24</v>
      </c>
      <c r="T152" s="50">
        <v>112056.06315789474</v>
      </c>
      <c r="U152" s="7">
        <v>36161</v>
      </c>
      <c r="V152" s="7" t="s">
        <v>180</v>
      </c>
      <c r="W152" s="6" t="s">
        <v>825</v>
      </c>
      <c r="X152" s="34" t="s">
        <v>17</v>
      </c>
      <c r="Y152" s="45" t="s">
        <v>903</v>
      </c>
      <c r="Z152" s="40"/>
      <c r="AA152" s="39"/>
    </row>
    <row r="153" spans="1:27" s="8" customFormat="1" x14ac:dyDescent="0.2">
      <c r="A153" s="29">
        <v>2019</v>
      </c>
      <c r="B153" s="4" t="s">
        <v>916</v>
      </c>
      <c r="C153" s="9" t="s">
        <v>18</v>
      </c>
      <c r="D153" s="2" t="s">
        <v>504</v>
      </c>
      <c r="E153" s="2" t="s">
        <v>99</v>
      </c>
      <c r="F153" s="2" t="s">
        <v>505</v>
      </c>
      <c r="G153" s="1" t="s">
        <v>131</v>
      </c>
      <c r="H153" s="2" t="s">
        <v>506</v>
      </c>
      <c r="I153" s="3" t="s">
        <v>507</v>
      </c>
      <c r="J153" s="2" t="s">
        <v>16</v>
      </c>
      <c r="K153" s="5" t="s">
        <v>908</v>
      </c>
      <c r="L153" s="6" t="s">
        <v>9</v>
      </c>
      <c r="M153" s="50">
        <v>2377704</v>
      </c>
      <c r="N153" s="50">
        <v>1808202</v>
      </c>
      <c r="O153" s="50">
        <v>30</v>
      </c>
      <c r="P153" s="50">
        <v>297547.10526315792</v>
      </c>
      <c r="Q153" s="50">
        <v>0</v>
      </c>
      <c r="R153" s="50">
        <v>0</v>
      </c>
      <c r="S153" s="50">
        <v>0</v>
      </c>
      <c r="T153" s="50">
        <v>0</v>
      </c>
      <c r="U153" s="7">
        <v>35142</v>
      </c>
      <c r="V153" s="7" t="s">
        <v>180</v>
      </c>
      <c r="W153" s="6" t="s">
        <v>825</v>
      </c>
      <c r="X153" s="34" t="s">
        <v>17</v>
      </c>
      <c r="Y153" s="45" t="s">
        <v>903</v>
      </c>
      <c r="Z153" s="40">
        <v>10</v>
      </c>
      <c r="AA153" s="39">
        <v>43555</v>
      </c>
    </row>
    <row r="154" spans="1:27" s="8" customFormat="1" x14ac:dyDescent="0.2">
      <c r="A154" s="29">
        <v>2019</v>
      </c>
      <c r="B154" s="4" t="s">
        <v>916</v>
      </c>
      <c r="C154" s="9" t="s">
        <v>11</v>
      </c>
      <c r="D154" s="2" t="s">
        <v>508</v>
      </c>
      <c r="E154" s="2" t="s">
        <v>301</v>
      </c>
      <c r="F154" s="2" t="s">
        <v>509</v>
      </c>
      <c r="G154" s="1" t="s">
        <v>128</v>
      </c>
      <c r="H154" s="2" t="s">
        <v>109</v>
      </c>
      <c r="I154" s="3" t="s">
        <v>87</v>
      </c>
      <c r="J154" s="35" t="s">
        <v>16</v>
      </c>
      <c r="K154" s="5" t="s">
        <v>930</v>
      </c>
      <c r="L154" s="6" t="s">
        <v>9</v>
      </c>
      <c r="M154" s="50">
        <v>818510</v>
      </c>
      <c r="N154" s="50">
        <v>593489</v>
      </c>
      <c r="O154" s="50">
        <v>40</v>
      </c>
      <c r="P154" s="50">
        <v>100988.94736842105</v>
      </c>
      <c r="Q154" s="50">
        <v>7</v>
      </c>
      <c r="R154" s="50">
        <v>21207.678947368422</v>
      </c>
      <c r="S154" s="50">
        <v>31</v>
      </c>
      <c r="T154" s="50">
        <v>93919.72105263159</v>
      </c>
      <c r="U154" s="7">
        <v>35991</v>
      </c>
      <c r="V154" s="7" t="s">
        <v>180</v>
      </c>
      <c r="W154" s="6" t="s">
        <v>825</v>
      </c>
      <c r="X154" s="34" t="s">
        <v>17</v>
      </c>
      <c r="Y154" s="45" t="s">
        <v>903</v>
      </c>
      <c r="Z154" s="40"/>
      <c r="AA154" s="39"/>
    </row>
    <row r="155" spans="1:27" s="8" customFormat="1" x14ac:dyDescent="0.2">
      <c r="A155" s="29">
        <v>2019</v>
      </c>
      <c r="B155" s="4" t="s">
        <v>916</v>
      </c>
      <c r="C155" s="9" t="s">
        <v>40</v>
      </c>
      <c r="D155" s="2" t="s">
        <v>510</v>
      </c>
      <c r="E155" s="2" t="s">
        <v>141</v>
      </c>
      <c r="F155" s="2" t="s">
        <v>511</v>
      </c>
      <c r="G155" s="1" t="s">
        <v>55</v>
      </c>
      <c r="H155" s="2" t="s">
        <v>68</v>
      </c>
      <c r="I155" s="3" t="s">
        <v>819</v>
      </c>
      <c r="J155" s="2" t="s">
        <v>16</v>
      </c>
      <c r="K155" s="5" t="s">
        <v>926</v>
      </c>
      <c r="L155" s="6" t="s">
        <v>9</v>
      </c>
      <c r="M155" s="50">
        <v>943187</v>
      </c>
      <c r="N155" s="50">
        <v>752207</v>
      </c>
      <c r="O155" s="50">
        <v>24</v>
      </c>
      <c r="P155" s="50">
        <v>93380.052631578932</v>
      </c>
      <c r="Q155" s="50">
        <v>0</v>
      </c>
      <c r="R155" s="50">
        <v>0</v>
      </c>
      <c r="S155" s="50">
        <v>47</v>
      </c>
      <c r="T155" s="50">
        <v>219443.12368421053</v>
      </c>
      <c r="U155" s="7">
        <v>34568</v>
      </c>
      <c r="V155" s="7" t="s">
        <v>180</v>
      </c>
      <c r="W155" s="6" t="s">
        <v>825</v>
      </c>
      <c r="X155" s="34" t="s">
        <v>17</v>
      </c>
      <c r="Y155" s="45" t="s">
        <v>903</v>
      </c>
      <c r="Z155" s="40"/>
      <c r="AA155" s="39"/>
    </row>
    <row r="156" spans="1:27" s="8" customFormat="1" x14ac:dyDescent="0.2">
      <c r="A156" s="29">
        <v>2019</v>
      </c>
      <c r="B156" s="4" t="s">
        <v>916</v>
      </c>
      <c r="C156" s="9" t="s">
        <v>11</v>
      </c>
      <c r="D156" s="2" t="s">
        <v>510</v>
      </c>
      <c r="E156" s="2" t="s">
        <v>287</v>
      </c>
      <c r="F156" s="2" t="s">
        <v>748</v>
      </c>
      <c r="G156" s="1" t="s">
        <v>14</v>
      </c>
      <c r="H156" s="2" t="s">
        <v>26</v>
      </c>
      <c r="I156" s="3" t="s">
        <v>30</v>
      </c>
      <c r="J156" s="35" t="s">
        <v>16</v>
      </c>
      <c r="K156" s="5" t="s">
        <v>907</v>
      </c>
      <c r="L156" s="6" t="s">
        <v>9</v>
      </c>
      <c r="M156" s="50">
        <v>790817</v>
      </c>
      <c r="N156" s="50">
        <v>313522</v>
      </c>
      <c r="O156" s="50">
        <v>40</v>
      </c>
      <c r="P156" s="50">
        <v>132128.68421052629</v>
      </c>
      <c r="Q156" s="50">
        <v>0</v>
      </c>
      <c r="R156" s="50">
        <v>0</v>
      </c>
      <c r="S156" s="50">
        <v>140</v>
      </c>
      <c r="T156" s="50">
        <v>554940.47368421045</v>
      </c>
      <c r="U156" s="7">
        <v>29892</v>
      </c>
      <c r="V156" s="7" t="s">
        <v>180</v>
      </c>
      <c r="W156" s="6" t="s">
        <v>825</v>
      </c>
      <c r="X156" s="34" t="s">
        <v>17</v>
      </c>
      <c r="Y156" s="45" t="s">
        <v>903</v>
      </c>
      <c r="Z156" s="40"/>
      <c r="AA156" s="39"/>
    </row>
    <row r="157" spans="1:27" s="8" customFormat="1" x14ac:dyDescent="0.2">
      <c r="A157" s="29">
        <v>2019</v>
      </c>
      <c r="B157" s="4" t="s">
        <v>916</v>
      </c>
      <c r="C157" s="9" t="s">
        <v>12</v>
      </c>
      <c r="D157" s="2" t="s">
        <v>132</v>
      </c>
      <c r="E157" s="2" t="s">
        <v>512</v>
      </c>
      <c r="F157" s="2" t="s">
        <v>749</v>
      </c>
      <c r="G157" s="1" t="s">
        <v>25</v>
      </c>
      <c r="H157" s="2" t="s">
        <v>513</v>
      </c>
      <c r="I157" s="3" t="s">
        <v>514</v>
      </c>
      <c r="J157" s="2" t="s">
        <v>16</v>
      </c>
      <c r="K157" s="5" t="s">
        <v>930</v>
      </c>
      <c r="L157" s="6" t="s">
        <v>9</v>
      </c>
      <c r="M157" s="50">
        <v>805459</v>
      </c>
      <c r="N157" s="50">
        <v>148084</v>
      </c>
      <c r="O157" s="50">
        <v>40</v>
      </c>
      <c r="P157" s="50">
        <v>113969.47368421052</v>
      </c>
      <c r="Q157" s="50">
        <v>0</v>
      </c>
      <c r="R157" s="50">
        <v>0</v>
      </c>
      <c r="S157" s="50">
        <v>62</v>
      </c>
      <c r="T157" s="50">
        <v>211983.22105263156</v>
      </c>
      <c r="U157" s="7">
        <v>40725</v>
      </c>
      <c r="V157" s="7" t="s">
        <v>180</v>
      </c>
      <c r="W157" s="6" t="s">
        <v>825</v>
      </c>
      <c r="X157" s="34" t="s">
        <v>17</v>
      </c>
      <c r="Y157" s="45" t="s">
        <v>903</v>
      </c>
      <c r="Z157" s="40"/>
      <c r="AA157" s="39"/>
    </row>
    <row r="158" spans="1:27" s="8" customFormat="1" x14ac:dyDescent="0.2">
      <c r="A158" s="29">
        <v>2019</v>
      </c>
      <c r="B158" s="4" t="s">
        <v>916</v>
      </c>
      <c r="C158" s="9" t="s">
        <v>233</v>
      </c>
      <c r="D158" s="2" t="s">
        <v>125</v>
      </c>
      <c r="E158" s="2" t="s">
        <v>424</v>
      </c>
      <c r="F158" s="2" t="s">
        <v>515</v>
      </c>
      <c r="G158" s="1" t="s">
        <v>234</v>
      </c>
      <c r="H158" s="2" t="s">
        <v>72</v>
      </c>
      <c r="I158" s="3" t="s">
        <v>516</v>
      </c>
      <c r="J158" s="35" t="s">
        <v>16</v>
      </c>
      <c r="K158" s="5" t="s">
        <v>910</v>
      </c>
      <c r="L158" s="6" t="s">
        <v>9</v>
      </c>
      <c r="M158" s="50">
        <f>3729606+644677</f>
        <v>4374283</v>
      </c>
      <c r="N158" s="50">
        <f>2918235+486300</f>
        <v>3404535</v>
      </c>
      <c r="O158" s="50">
        <v>33</v>
      </c>
      <c r="P158" s="50">
        <v>533768.26973684214</v>
      </c>
      <c r="Q158" s="50">
        <v>0</v>
      </c>
      <c r="R158" s="50">
        <v>0</v>
      </c>
      <c r="S158" s="50">
        <v>27</v>
      </c>
      <c r="T158" s="50">
        <v>524063.39210526313</v>
      </c>
      <c r="U158" s="7">
        <v>35462</v>
      </c>
      <c r="V158" s="7" t="s">
        <v>180</v>
      </c>
      <c r="W158" s="6" t="s">
        <v>825</v>
      </c>
      <c r="X158" s="34" t="s">
        <v>933</v>
      </c>
      <c r="Y158" s="45" t="s">
        <v>903</v>
      </c>
      <c r="Z158" s="40">
        <v>10</v>
      </c>
      <c r="AA158" s="39">
        <v>43555</v>
      </c>
    </row>
    <row r="159" spans="1:27" s="8" customFormat="1" x14ac:dyDescent="0.2">
      <c r="A159" s="29">
        <v>2019</v>
      </c>
      <c r="B159" s="4" t="s">
        <v>916</v>
      </c>
      <c r="C159" s="9" t="s">
        <v>12</v>
      </c>
      <c r="D159" s="2" t="s">
        <v>125</v>
      </c>
      <c r="E159" s="2" t="s">
        <v>517</v>
      </c>
      <c r="F159" s="2" t="s">
        <v>750</v>
      </c>
      <c r="G159" s="1" t="s">
        <v>25</v>
      </c>
      <c r="H159" s="2" t="s">
        <v>15</v>
      </c>
      <c r="I159" s="3" t="s">
        <v>410</v>
      </c>
      <c r="J159" s="2" t="s">
        <v>16</v>
      </c>
      <c r="K159" s="5" t="s">
        <v>907</v>
      </c>
      <c r="L159" s="6" t="s">
        <v>9</v>
      </c>
      <c r="M159" s="50">
        <v>669560</v>
      </c>
      <c r="N159" s="50">
        <v>346860</v>
      </c>
      <c r="O159" s="50">
        <v>31</v>
      </c>
      <c r="P159" s="50">
        <v>88326.342105263146</v>
      </c>
      <c r="Q159" s="50">
        <v>0</v>
      </c>
      <c r="R159" s="50">
        <v>0</v>
      </c>
      <c r="S159" s="50">
        <v>21</v>
      </c>
      <c r="T159" s="50">
        <v>71800.76842105262</v>
      </c>
      <c r="U159" s="7">
        <v>39600</v>
      </c>
      <c r="V159" s="7" t="s">
        <v>180</v>
      </c>
      <c r="W159" s="6" t="s">
        <v>825</v>
      </c>
      <c r="X159" s="34" t="s">
        <v>17</v>
      </c>
      <c r="Y159" s="45" t="s">
        <v>903</v>
      </c>
      <c r="Z159" s="40"/>
      <c r="AA159" s="39"/>
    </row>
    <row r="160" spans="1:27" s="8" customFormat="1" x14ac:dyDescent="0.2">
      <c r="A160" s="29">
        <v>2019</v>
      </c>
      <c r="B160" s="4" t="s">
        <v>916</v>
      </c>
      <c r="C160" s="1" t="s">
        <v>40</v>
      </c>
      <c r="D160" s="2" t="s">
        <v>125</v>
      </c>
      <c r="E160" s="2" t="s">
        <v>161</v>
      </c>
      <c r="F160" s="2" t="s">
        <v>518</v>
      </c>
      <c r="G160" s="2" t="s">
        <v>14</v>
      </c>
      <c r="H160" s="3" t="s">
        <v>519</v>
      </c>
      <c r="I160" s="3" t="s">
        <v>520</v>
      </c>
      <c r="J160" s="35" t="s">
        <v>16</v>
      </c>
      <c r="K160" s="5" t="s">
        <v>907</v>
      </c>
      <c r="L160" s="6" t="s">
        <v>9</v>
      </c>
      <c r="M160" s="50">
        <v>770288</v>
      </c>
      <c r="N160" s="50">
        <v>480741</v>
      </c>
      <c r="O160" s="50">
        <v>40</v>
      </c>
      <c r="P160" s="50">
        <v>132128.68421052629</v>
      </c>
      <c r="Q160" s="50">
        <v>0</v>
      </c>
      <c r="R160" s="50">
        <v>0</v>
      </c>
      <c r="S160" s="50">
        <v>20</v>
      </c>
      <c r="T160" s="50">
        <v>79277.210526315786</v>
      </c>
      <c r="U160" s="7">
        <v>40725</v>
      </c>
      <c r="V160" s="7" t="s">
        <v>180</v>
      </c>
      <c r="W160" s="4" t="s">
        <v>825</v>
      </c>
      <c r="X160" s="34" t="s">
        <v>17</v>
      </c>
      <c r="Y160" s="45" t="s">
        <v>903</v>
      </c>
      <c r="Z160" s="40"/>
      <c r="AA160" s="39"/>
    </row>
    <row r="161" spans="1:27" s="8" customFormat="1" x14ac:dyDescent="0.2">
      <c r="A161" s="29">
        <v>2019</v>
      </c>
      <c r="B161" s="4" t="s">
        <v>916</v>
      </c>
      <c r="C161" s="9" t="s">
        <v>12</v>
      </c>
      <c r="D161" s="2" t="s">
        <v>125</v>
      </c>
      <c r="E161" s="2" t="s">
        <v>133</v>
      </c>
      <c r="F161" s="2" t="s">
        <v>521</v>
      </c>
      <c r="G161" s="1" t="s">
        <v>55</v>
      </c>
      <c r="H161" s="2" t="s">
        <v>104</v>
      </c>
      <c r="I161" s="3" t="s">
        <v>853</v>
      </c>
      <c r="J161" s="35" t="s">
        <v>16</v>
      </c>
      <c r="K161" s="5" t="s">
        <v>907</v>
      </c>
      <c r="L161" s="6" t="s">
        <v>9</v>
      </c>
      <c r="M161" s="50">
        <v>928407</v>
      </c>
      <c r="N161" s="50">
        <v>675420</v>
      </c>
      <c r="O161" s="50">
        <v>40</v>
      </c>
      <c r="P161" s="50">
        <v>155633.42105263157</v>
      </c>
      <c r="Q161" s="50">
        <v>0</v>
      </c>
      <c r="R161" s="50">
        <v>0</v>
      </c>
      <c r="S161" s="50">
        <v>25</v>
      </c>
      <c r="T161" s="50">
        <v>116725.06578947368</v>
      </c>
      <c r="U161" s="7">
        <v>32174</v>
      </c>
      <c r="V161" s="7" t="s">
        <v>180</v>
      </c>
      <c r="W161" s="6" t="s">
        <v>825</v>
      </c>
      <c r="X161" s="34" t="s">
        <v>17</v>
      </c>
      <c r="Y161" s="45" t="s">
        <v>903</v>
      </c>
      <c r="Z161" s="40"/>
      <c r="AA161" s="39"/>
    </row>
    <row r="162" spans="1:27" s="8" customFormat="1" x14ac:dyDescent="0.2">
      <c r="A162" s="29">
        <v>2019</v>
      </c>
      <c r="B162" s="4" t="s">
        <v>916</v>
      </c>
      <c r="C162" s="9" t="s">
        <v>18</v>
      </c>
      <c r="D162" s="2" t="s">
        <v>116</v>
      </c>
      <c r="E162" s="2" t="s">
        <v>93</v>
      </c>
      <c r="F162" s="2" t="s">
        <v>522</v>
      </c>
      <c r="G162" s="1" t="s">
        <v>156</v>
      </c>
      <c r="H162" s="2" t="s">
        <v>94</v>
      </c>
      <c r="I162" s="3" t="s">
        <v>523</v>
      </c>
      <c r="J162" s="2" t="s">
        <v>16</v>
      </c>
      <c r="K162" s="5" t="s">
        <v>908</v>
      </c>
      <c r="L162" s="6" t="s">
        <v>9</v>
      </c>
      <c r="M162" s="50">
        <v>2030471</v>
      </c>
      <c r="N162" s="50">
        <v>1593530</v>
      </c>
      <c r="O162" s="50">
        <v>37</v>
      </c>
      <c r="P162" s="50">
        <v>301044.41447368421</v>
      </c>
      <c r="Q162" s="50">
        <v>0</v>
      </c>
      <c r="R162" s="50">
        <v>0</v>
      </c>
      <c r="S162" s="50">
        <v>5</v>
      </c>
      <c r="T162" s="50">
        <v>48818.01315789474</v>
      </c>
      <c r="U162" s="7">
        <v>34989</v>
      </c>
      <c r="V162" s="7" t="s">
        <v>180</v>
      </c>
      <c r="W162" s="6" t="s">
        <v>825</v>
      </c>
      <c r="X162" s="34" t="s">
        <v>17</v>
      </c>
      <c r="Y162" s="45" t="s">
        <v>903</v>
      </c>
      <c r="Z162" s="40">
        <v>10</v>
      </c>
      <c r="AA162" s="39">
        <v>43555</v>
      </c>
    </row>
    <row r="163" spans="1:27" s="8" customFormat="1" x14ac:dyDescent="0.2">
      <c r="A163" s="29">
        <v>2019</v>
      </c>
      <c r="B163" s="4" t="s">
        <v>916</v>
      </c>
      <c r="C163" s="9" t="s">
        <v>18</v>
      </c>
      <c r="D163" s="2" t="s">
        <v>116</v>
      </c>
      <c r="E163" s="2" t="s">
        <v>95</v>
      </c>
      <c r="F163" s="2" t="s">
        <v>751</v>
      </c>
      <c r="G163" s="1" t="s">
        <v>65</v>
      </c>
      <c r="H163" s="2" t="s">
        <v>23</v>
      </c>
      <c r="I163" s="3" t="s">
        <v>524</v>
      </c>
      <c r="J163" s="35" t="s">
        <v>16</v>
      </c>
      <c r="K163" s="5" t="s">
        <v>923</v>
      </c>
      <c r="L163" s="6" t="s">
        <v>9</v>
      </c>
      <c r="M163" s="50">
        <v>2971191</v>
      </c>
      <c r="N163" s="50">
        <v>2256927</v>
      </c>
      <c r="O163" s="50">
        <v>35</v>
      </c>
      <c r="P163" s="50">
        <v>434207.00657894736</v>
      </c>
      <c r="Q163" s="50">
        <v>0</v>
      </c>
      <c r="R163" s="50">
        <v>0</v>
      </c>
      <c r="S163" s="50">
        <v>48</v>
      </c>
      <c r="T163" s="50">
        <v>714580.67368421052</v>
      </c>
      <c r="U163" s="7">
        <v>34711</v>
      </c>
      <c r="V163" s="7" t="s">
        <v>180</v>
      </c>
      <c r="W163" s="6" t="s">
        <v>825</v>
      </c>
      <c r="X163" s="34" t="s">
        <v>932</v>
      </c>
      <c r="Y163" s="45" t="s">
        <v>903</v>
      </c>
      <c r="Z163" s="40">
        <v>10</v>
      </c>
      <c r="AA163" s="39">
        <v>43555</v>
      </c>
    </row>
    <row r="164" spans="1:27" s="8" customFormat="1" x14ac:dyDescent="0.2">
      <c r="A164" s="29">
        <v>2019</v>
      </c>
      <c r="B164" s="4" t="s">
        <v>916</v>
      </c>
      <c r="C164" s="9" t="s">
        <v>233</v>
      </c>
      <c r="D164" s="2" t="s">
        <v>116</v>
      </c>
      <c r="E164" s="2" t="s">
        <v>133</v>
      </c>
      <c r="F164" s="2" t="s">
        <v>525</v>
      </c>
      <c r="G164" s="1" t="s">
        <v>917</v>
      </c>
      <c r="H164" s="2" t="s">
        <v>34</v>
      </c>
      <c r="I164" s="3" t="s">
        <v>526</v>
      </c>
      <c r="J164" s="2" t="s">
        <v>16</v>
      </c>
      <c r="K164" s="5" t="s">
        <v>910</v>
      </c>
      <c r="L164" s="6" t="s">
        <v>9</v>
      </c>
      <c r="M164" s="50">
        <v>3826285</v>
      </c>
      <c r="N164" s="50">
        <v>2914434</v>
      </c>
      <c r="O164" s="50">
        <v>40</v>
      </c>
      <c r="P164" s="50">
        <v>671559.21052631573</v>
      </c>
      <c r="Q164" s="50">
        <v>0</v>
      </c>
      <c r="R164" s="50">
        <v>0</v>
      </c>
      <c r="S164" s="50">
        <v>46</v>
      </c>
      <c r="T164" s="50">
        <v>926751.71052631573</v>
      </c>
      <c r="U164" s="7">
        <v>34435</v>
      </c>
      <c r="V164" s="7" t="s">
        <v>180</v>
      </c>
      <c r="W164" s="6" t="s">
        <v>921</v>
      </c>
      <c r="X164" s="34" t="s">
        <v>922</v>
      </c>
      <c r="Y164" s="45" t="s">
        <v>903</v>
      </c>
      <c r="Z164" s="40">
        <v>10</v>
      </c>
      <c r="AA164" s="39">
        <v>43555</v>
      </c>
    </row>
    <row r="165" spans="1:27" s="8" customFormat="1" x14ac:dyDescent="0.2">
      <c r="A165" s="29">
        <v>2019</v>
      </c>
      <c r="B165" s="4" t="s">
        <v>916</v>
      </c>
      <c r="C165" s="9" t="s">
        <v>18</v>
      </c>
      <c r="D165" s="2" t="s">
        <v>76</v>
      </c>
      <c r="E165" s="2" t="s">
        <v>137</v>
      </c>
      <c r="F165" s="2" t="s">
        <v>527</v>
      </c>
      <c r="G165" s="1" t="s">
        <v>131</v>
      </c>
      <c r="H165" s="2" t="s">
        <v>528</v>
      </c>
      <c r="I165" s="3" t="s">
        <v>529</v>
      </c>
      <c r="J165" s="35" t="s">
        <v>16</v>
      </c>
      <c r="K165" s="16" t="s">
        <v>906</v>
      </c>
      <c r="L165" s="6" t="s">
        <v>9</v>
      </c>
      <c r="M165" s="50">
        <v>2372226</v>
      </c>
      <c r="N165" s="50">
        <v>1329901</v>
      </c>
      <c r="O165" s="50">
        <v>77</v>
      </c>
      <c r="P165" s="50">
        <v>763704.23684210528</v>
      </c>
      <c r="Q165" s="50">
        <v>36</v>
      </c>
      <c r="R165" s="50">
        <v>428467.83157894737</v>
      </c>
      <c r="S165" s="50">
        <v>136</v>
      </c>
      <c r="T165" s="50">
        <v>1618656.2526315788</v>
      </c>
      <c r="U165" s="7">
        <v>32174</v>
      </c>
      <c r="V165" s="7" t="s">
        <v>180</v>
      </c>
      <c r="W165" s="6" t="s">
        <v>825</v>
      </c>
      <c r="X165" s="34" t="s">
        <v>17</v>
      </c>
      <c r="Y165" s="45" t="s">
        <v>903</v>
      </c>
      <c r="Z165" s="40">
        <v>10</v>
      </c>
      <c r="AA165" s="39">
        <v>43555</v>
      </c>
    </row>
    <row r="166" spans="1:27" s="8" customFormat="1" x14ac:dyDescent="0.2">
      <c r="A166" s="29">
        <v>2019</v>
      </c>
      <c r="B166" s="4" t="s">
        <v>916</v>
      </c>
      <c r="C166" s="9" t="s">
        <v>40</v>
      </c>
      <c r="D166" s="2" t="s">
        <v>64</v>
      </c>
      <c r="E166" s="2" t="s">
        <v>108</v>
      </c>
      <c r="F166" s="2" t="s">
        <v>530</v>
      </c>
      <c r="G166" s="1" t="s">
        <v>14</v>
      </c>
      <c r="H166" s="2" t="s">
        <v>63</v>
      </c>
      <c r="I166" s="3" t="s">
        <v>788</v>
      </c>
      <c r="J166" s="2" t="s">
        <v>16</v>
      </c>
      <c r="K166" s="5" t="s">
        <v>929</v>
      </c>
      <c r="L166" s="6" t="s">
        <v>9</v>
      </c>
      <c r="M166" s="50">
        <v>881469</v>
      </c>
      <c r="N166" s="50">
        <v>560449</v>
      </c>
      <c r="O166" s="50">
        <v>77</v>
      </c>
      <c r="P166" s="50">
        <v>254347.71710526312</v>
      </c>
      <c r="Q166" s="50">
        <v>33</v>
      </c>
      <c r="R166" s="50">
        <v>130807.39736842105</v>
      </c>
      <c r="S166" s="50">
        <v>139</v>
      </c>
      <c r="T166" s="50">
        <v>550976.6131578947</v>
      </c>
      <c r="U166" s="7">
        <v>34455</v>
      </c>
      <c r="V166" s="7" t="s">
        <v>180</v>
      </c>
      <c r="W166" s="6" t="s">
        <v>825</v>
      </c>
      <c r="X166" s="34" t="s">
        <v>17</v>
      </c>
      <c r="Y166" s="45" t="s">
        <v>903</v>
      </c>
      <c r="Z166" s="40"/>
      <c r="AA166" s="39"/>
    </row>
    <row r="167" spans="1:27" s="8" customFormat="1" x14ac:dyDescent="0.2">
      <c r="A167" s="29">
        <v>2019</v>
      </c>
      <c r="B167" s="4" t="s">
        <v>916</v>
      </c>
      <c r="C167" s="9" t="s">
        <v>11</v>
      </c>
      <c r="D167" s="2" t="s">
        <v>64</v>
      </c>
      <c r="E167" s="2" t="s">
        <v>165</v>
      </c>
      <c r="F167" s="2" t="s">
        <v>752</v>
      </c>
      <c r="G167" s="10" t="s">
        <v>49</v>
      </c>
      <c r="H167" s="2" t="s">
        <v>531</v>
      </c>
      <c r="I167" s="3" t="s">
        <v>174</v>
      </c>
      <c r="J167" s="35" t="s">
        <v>16</v>
      </c>
      <c r="K167" s="5" t="s">
        <v>907</v>
      </c>
      <c r="L167" s="6" t="s">
        <v>9</v>
      </c>
      <c r="M167" s="50">
        <v>586683</v>
      </c>
      <c r="N167" s="50">
        <v>457430</v>
      </c>
      <c r="O167" s="50">
        <v>40</v>
      </c>
      <c r="P167" s="50">
        <v>95166.578947368413</v>
      </c>
      <c r="Q167" s="50">
        <v>0</v>
      </c>
      <c r="R167" s="50">
        <v>0</v>
      </c>
      <c r="S167" s="50">
        <v>24</v>
      </c>
      <c r="T167" s="50">
        <v>68519.936842105264</v>
      </c>
      <c r="U167" s="7">
        <v>39600</v>
      </c>
      <c r="V167" s="7" t="s">
        <v>180</v>
      </c>
      <c r="W167" s="6" t="s">
        <v>825</v>
      </c>
      <c r="X167" s="34" t="s">
        <v>17</v>
      </c>
      <c r="Y167" s="45" t="s">
        <v>903</v>
      </c>
      <c r="Z167" s="40"/>
      <c r="AA167" s="39"/>
    </row>
    <row r="168" spans="1:27" s="8" customFormat="1" x14ac:dyDescent="0.2">
      <c r="A168" s="29">
        <v>2019</v>
      </c>
      <c r="B168" s="4" t="s">
        <v>916</v>
      </c>
      <c r="C168" s="9" t="s">
        <v>233</v>
      </c>
      <c r="D168" s="2" t="s">
        <v>854</v>
      </c>
      <c r="E168" s="2" t="s">
        <v>855</v>
      </c>
      <c r="F168" s="2" t="s">
        <v>134</v>
      </c>
      <c r="G168" s="10" t="s">
        <v>917</v>
      </c>
      <c r="H168" s="2" t="s">
        <v>34</v>
      </c>
      <c r="I168" s="3" t="s">
        <v>856</v>
      </c>
      <c r="J168" s="2" t="s">
        <v>16</v>
      </c>
      <c r="K168" s="16" t="s">
        <v>911</v>
      </c>
      <c r="L168" s="6" t="s">
        <v>9</v>
      </c>
      <c r="M168" s="50">
        <f>4338543+295824</f>
        <v>4634367</v>
      </c>
      <c r="N168" s="50">
        <f>3518764+212084</f>
        <v>3730848</v>
      </c>
      <c r="O168" s="50">
        <v>0</v>
      </c>
      <c r="P168" s="50">
        <v>0</v>
      </c>
      <c r="Q168" s="50">
        <v>0</v>
      </c>
      <c r="R168" s="50">
        <v>0</v>
      </c>
      <c r="S168" s="50">
        <v>0</v>
      </c>
      <c r="T168" s="50">
        <v>0</v>
      </c>
      <c r="U168" s="7">
        <v>42979</v>
      </c>
      <c r="V168" s="7" t="s">
        <v>180</v>
      </c>
      <c r="W168" s="6" t="s">
        <v>825</v>
      </c>
      <c r="X168" s="34" t="s">
        <v>920</v>
      </c>
      <c r="Y168" s="45" t="s">
        <v>903</v>
      </c>
      <c r="Z168" s="40">
        <v>10</v>
      </c>
      <c r="AA168" s="39">
        <v>43555</v>
      </c>
    </row>
    <row r="169" spans="1:27" s="8" customFormat="1" x14ac:dyDescent="0.2">
      <c r="A169" s="29">
        <v>2019</v>
      </c>
      <c r="B169" s="4" t="s">
        <v>916</v>
      </c>
      <c r="C169" s="9" t="s">
        <v>18</v>
      </c>
      <c r="D169" s="2" t="s">
        <v>532</v>
      </c>
      <c r="E169" s="2" t="s">
        <v>533</v>
      </c>
      <c r="F169" s="2" t="s">
        <v>753</v>
      </c>
      <c r="G169" s="1" t="s">
        <v>131</v>
      </c>
      <c r="H169" s="2" t="s">
        <v>53</v>
      </c>
      <c r="I169" s="3" t="s">
        <v>817</v>
      </c>
      <c r="J169" s="35" t="s">
        <v>16</v>
      </c>
      <c r="K169" s="5" t="s">
        <v>923</v>
      </c>
      <c r="L169" s="6" t="s">
        <v>9</v>
      </c>
      <c r="M169" s="50">
        <v>2428149</v>
      </c>
      <c r="N169" s="50">
        <v>1820349</v>
      </c>
      <c r="O169" s="50">
        <v>40</v>
      </c>
      <c r="P169" s="50">
        <v>396729.47368421056</v>
      </c>
      <c r="Q169" s="50">
        <v>0</v>
      </c>
      <c r="R169" s="50">
        <v>0</v>
      </c>
      <c r="S169" s="50">
        <v>40</v>
      </c>
      <c r="T169" s="50">
        <v>476075.36842105264</v>
      </c>
      <c r="U169" s="7">
        <v>35023</v>
      </c>
      <c r="V169" s="7" t="s">
        <v>180</v>
      </c>
      <c r="W169" s="6" t="s">
        <v>825</v>
      </c>
      <c r="X169" s="34" t="s">
        <v>17</v>
      </c>
      <c r="Y169" s="45" t="s">
        <v>903</v>
      </c>
      <c r="Z169" s="40">
        <v>10</v>
      </c>
      <c r="AA169" s="39">
        <v>43555</v>
      </c>
    </row>
    <row r="170" spans="1:27" s="8" customFormat="1" x14ac:dyDescent="0.2">
      <c r="A170" s="29">
        <v>2019</v>
      </c>
      <c r="B170" s="4" t="s">
        <v>916</v>
      </c>
      <c r="C170" s="9" t="s">
        <v>11</v>
      </c>
      <c r="D170" s="2" t="s">
        <v>534</v>
      </c>
      <c r="E170" s="2" t="s">
        <v>535</v>
      </c>
      <c r="F170" s="2" t="s">
        <v>754</v>
      </c>
      <c r="G170" s="1" t="s">
        <v>29</v>
      </c>
      <c r="H170" s="2" t="s">
        <v>15</v>
      </c>
      <c r="I170" s="3" t="s">
        <v>791</v>
      </c>
      <c r="J170" s="2" t="s">
        <v>16</v>
      </c>
      <c r="K170" s="5" t="s">
        <v>930</v>
      </c>
      <c r="L170" s="6" t="s">
        <v>9</v>
      </c>
      <c r="M170" s="50">
        <v>553894</v>
      </c>
      <c r="N170" s="50">
        <v>224643</v>
      </c>
      <c r="O170" s="50">
        <v>40</v>
      </c>
      <c r="P170" s="50">
        <v>78422.105263157893</v>
      </c>
      <c r="Q170" s="50">
        <v>0</v>
      </c>
      <c r="R170" s="50">
        <v>0</v>
      </c>
      <c r="S170" s="50">
        <v>50</v>
      </c>
      <c r="T170" s="50">
        <v>117633.15789473684</v>
      </c>
      <c r="U170" s="7">
        <v>40725</v>
      </c>
      <c r="V170" s="7" t="s">
        <v>180</v>
      </c>
      <c r="W170" s="6" t="s">
        <v>825</v>
      </c>
      <c r="X170" s="34" t="s">
        <v>17</v>
      </c>
      <c r="Y170" s="45" t="s">
        <v>903</v>
      </c>
      <c r="Z170" s="40"/>
      <c r="AA170" s="39"/>
    </row>
    <row r="171" spans="1:27" s="8" customFormat="1" x14ac:dyDescent="0.2">
      <c r="A171" s="29">
        <v>2019</v>
      </c>
      <c r="B171" s="4" t="s">
        <v>916</v>
      </c>
      <c r="C171" s="9" t="s">
        <v>193</v>
      </c>
      <c r="D171" s="2" t="s">
        <v>536</v>
      </c>
      <c r="E171" s="2" t="s">
        <v>69</v>
      </c>
      <c r="F171" s="2" t="s">
        <v>537</v>
      </c>
      <c r="G171" s="1" t="s">
        <v>254</v>
      </c>
      <c r="H171" s="2" t="s">
        <v>94</v>
      </c>
      <c r="I171" s="3" t="s">
        <v>32</v>
      </c>
      <c r="J171" s="35" t="s">
        <v>16</v>
      </c>
      <c r="K171" s="5" t="s">
        <v>923</v>
      </c>
      <c r="L171" s="6" t="s">
        <v>9</v>
      </c>
      <c r="M171" s="50">
        <v>1262306</v>
      </c>
      <c r="N171" s="50">
        <v>1009877</v>
      </c>
      <c r="O171" s="50">
        <v>40</v>
      </c>
      <c r="P171" s="50">
        <v>186183.42105263157</v>
      </c>
      <c r="Q171" s="50">
        <v>0</v>
      </c>
      <c r="R171" s="50">
        <v>0</v>
      </c>
      <c r="S171" s="50">
        <v>80</v>
      </c>
      <c r="T171" s="50">
        <v>446840.21052631579</v>
      </c>
      <c r="U171" s="7">
        <v>40725</v>
      </c>
      <c r="V171" s="7" t="s">
        <v>180</v>
      </c>
      <c r="W171" s="6" t="s">
        <v>825</v>
      </c>
      <c r="X171" s="34" t="s">
        <v>17</v>
      </c>
      <c r="Y171" s="45" t="s">
        <v>903</v>
      </c>
      <c r="Z171" s="40">
        <v>10</v>
      </c>
      <c r="AA171" s="39">
        <v>43555</v>
      </c>
    </row>
    <row r="172" spans="1:27" s="8" customFormat="1" x14ac:dyDescent="0.2">
      <c r="A172" s="29">
        <v>2019</v>
      </c>
      <c r="B172" s="4" t="s">
        <v>916</v>
      </c>
      <c r="C172" s="9" t="s">
        <v>18</v>
      </c>
      <c r="D172" s="2" t="s">
        <v>538</v>
      </c>
      <c r="E172" s="2" t="s">
        <v>71</v>
      </c>
      <c r="F172" s="2" t="s">
        <v>539</v>
      </c>
      <c r="G172" s="1" t="s">
        <v>156</v>
      </c>
      <c r="H172" s="2" t="s">
        <v>842</v>
      </c>
      <c r="I172" s="3" t="s">
        <v>523</v>
      </c>
      <c r="J172" s="2" t="s">
        <v>16</v>
      </c>
      <c r="K172" s="5" t="s">
        <v>923</v>
      </c>
      <c r="L172" s="6" t="s">
        <v>9</v>
      </c>
      <c r="M172" s="50">
        <v>2035996</v>
      </c>
      <c r="N172" s="50">
        <v>1478901</v>
      </c>
      <c r="O172" s="50">
        <v>40</v>
      </c>
      <c r="P172" s="50">
        <v>325453.42105263157</v>
      </c>
      <c r="Q172" s="50">
        <v>0</v>
      </c>
      <c r="R172" s="50">
        <v>0</v>
      </c>
      <c r="S172" s="50">
        <v>67</v>
      </c>
      <c r="T172" s="50">
        <v>654161.37631578953</v>
      </c>
      <c r="U172" s="7">
        <v>33360</v>
      </c>
      <c r="V172" s="7" t="s">
        <v>180</v>
      </c>
      <c r="W172" s="6" t="s">
        <v>825</v>
      </c>
      <c r="X172" s="34" t="s">
        <v>17</v>
      </c>
      <c r="Y172" s="45" t="s">
        <v>903</v>
      </c>
      <c r="Z172" s="40">
        <v>10</v>
      </c>
      <c r="AA172" s="39">
        <v>43555</v>
      </c>
    </row>
    <row r="173" spans="1:27" s="8" customFormat="1" x14ac:dyDescent="0.2">
      <c r="A173" s="29">
        <v>2019</v>
      </c>
      <c r="B173" s="4" t="s">
        <v>916</v>
      </c>
      <c r="C173" s="9" t="s">
        <v>40</v>
      </c>
      <c r="D173" s="2" t="s">
        <v>538</v>
      </c>
      <c r="E173" s="2" t="s">
        <v>153</v>
      </c>
      <c r="F173" s="2" t="s">
        <v>755</v>
      </c>
      <c r="G173" s="1" t="s">
        <v>55</v>
      </c>
      <c r="H173" s="2" t="s">
        <v>223</v>
      </c>
      <c r="I173" s="3" t="s">
        <v>540</v>
      </c>
      <c r="J173" s="35" t="s">
        <v>16</v>
      </c>
      <c r="K173" s="5" t="s">
        <v>930</v>
      </c>
      <c r="L173" s="6" t="s">
        <v>9</v>
      </c>
      <c r="M173" s="50">
        <v>1123485</v>
      </c>
      <c r="N173" s="50">
        <v>621566</v>
      </c>
      <c r="O173" s="50">
        <v>40</v>
      </c>
      <c r="P173" s="50">
        <v>155633.42105263157</v>
      </c>
      <c r="Q173" s="50">
        <v>0</v>
      </c>
      <c r="R173" s="50">
        <v>0</v>
      </c>
      <c r="S173" s="50">
        <v>70</v>
      </c>
      <c r="T173" s="50">
        <v>326830.18421052629</v>
      </c>
      <c r="U173" s="7">
        <v>34486</v>
      </c>
      <c r="V173" s="7" t="s">
        <v>180</v>
      </c>
      <c r="W173" s="6" t="s">
        <v>825</v>
      </c>
      <c r="X173" s="34" t="s">
        <v>17</v>
      </c>
      <c r="Y173" s="45" t="s">
        <v>903</v>
      </c>
      <c r="Z173" s="40"/>
      <c r="AA173" s="39"/>
    </row>
    <row r="174" spans="1:27" s="8" customFormat="1" x14ac:dyDescent="0.2">
      <c r="A174" s="29">
        <v>2019</v>
      </c>
      <c r="B174" s="4" t="s">
        <v>916</v>
      </c>
      <c r="C174" s="9" t="s">
        <v>12</v>
      </c>
      <c r="D174" s="2" t="s">
        <v>98</v>
      </c>
      <c r="E174" s="2" t="s">
        <v>541</v>
      </c>
      <c r="F174" s="2" t="s">
        <v>542</v>
      </c>
      <c r="G174" s="1" t="s">
        <v>25</v>
      </c>
      <c r="H174" s="2" t="s">
        <v>543</v>
      </c>
      <c r="I174" s="3" t="s">
        <v>544</v>
      </c>
      <c r="J174" s="2" t="s">
        <v>16</v>
      </c>
      <c r="K174" s="5" t="s">
        <v>907</v>
      </c>
      <c r="L174" s="6" t="s">
        <v>9</v>
      </c>
      <c r="M174" s="50">
        <v>687103</v>
      </c>
      <c r="N174" s="50">
        <v>527977</v>
      </c>
      <c r="O174" s="50">
        <v>0</v>
      </c>
      <c r="P174" s="50">
        <v>0</v>
      </c>
      <c r="Q174" s="50">
        <v>0</v>
      </c>
      <c r="R174" s="50">
        <v>0</v>
      </c>
      <c r="S174" s="50">
        <v>0</v>
      </c>
      <c r="T174" s="50">
        <v>0</v>
      </c>
      <c r="U174" s="7">
        <v>37057</v>
      </c>
      <c r="V174" s="7" t="s">
        <v>180</v>
      </c>
      <c r="W174" s="6" t="s">
        <v>825</v>
      </c>
      <c r="X174" s="34" t="s">
        <v>17</v>
      </c>
      <c r="Y174" s="45" t="s">
        <v>903</v>
      </c>
      <c r="Z174" s="40">
        <v>10</v>
      </c>
      <c r="AA174" s="39">
        <v>43555</v>
      </c>
    </row>
    <row r="175" spans="1:27" s="8" customFormat="1" x14ac:dyDescent="0.2">
      <c r="A175" s="29">
        <v>2019</v>
      </c>
      <c r="B175" s="4" t="s">
        <v>916</v>
      </c>
      <c r="C175" s="9" t="s">
        <v>11</v>
      </c>
      <c r="D175" s="2" t="s">
        <v>420</v>
      </c>
      <c r="E175" s="2" t="s">
        <v>545</v>
      </c>
      <c r="F175" s="2" t="s">
        <v>756</v>
      </c>
      <c r="G175" s="1" t="s">
        <v>29</v>
      </c>
      <c r="H175" s="2" t="s">
        <v>546</v>
      </c>
      <c r="I175" s="3" t="s">
        <v>547</v>
      </c>
      <c r="J175" s="35" t="s">
        <v>16</v>
      </c>
      <c r="K175" s="5" t="s">
        <v>907</v>
      </c>
      <c r="L175" s="6" t="s">
        <v>9</v>
      </c>
      <c r="M175" s="50">
        <v>488868</v>
      </c>
      <c r="N175" s="50">
        <v>304542</v>
      </c>
      <c r="O175" s="50">
        <v>0</v>
      </c>
      <c r="P175" s="50">
        <v>0</v>
      </c>
      <c r="Q175" s="50">
        <v>0</v>
      </c>
      <c r="R175" s="50">
        <v>0</v>
      </c>
      <c r="S175" s="50">
        <v>0</v>
      </c>
      <c r="T175" s="50">
        <v>0</v>
      </c>
      <c r="U175" s="7">
        <v>40725</v>
      </c>
      <c r="V175" s="7" t="s">
        <v>180</v>
      </c>
      <c r="W175" s="6" t="s">
        <v>825</v>
      </c>
      <c r="X175" s="34" t="s">
        <v>17</v>
      </c>
      <c r="Y175" s="45" t="s">
        <v>903</v>
      </c>
      <c r="Z175" s="40">
        <v>10</v>
      </c>
      <c r="AA175" s="39">
        <v>43555</v>
      </c>
    </row>
    <row r="176" spans="1:27" s="8" customFormat="1" x14ac:dyDescent="0.2">
      <c r="A176" s="29">
        <v>2019</v>
      </c>
      <c r="B176" s="4" t="s">
        <v>916</v>
      </c>
      <c r="C176" s="9" t="s">
        <v>11</v>
      </c>
      <c r="D176" s="35" t="s">
        <v>108</v>
      </c>
      <c r="E176" s="35" t="s">
        <v>163</v>
      </c>
      <c r="F176" s="35" t="s">
        <v>899</v>
      </c>
      <c r="G176" s="1" t="s">
        <v>29</v>
      </c>
      <c r="H176" s="2" t="s">
        <v>897</v>
      </c>
      <c r="I176" s="3" t="s">
        <v>898</v>
      </c>
      <c r="J176" s="2" t="s">
        <v>16</v>
      </c>
      <c r="K176" s="36" t="s">
        <v>8</v>
      </c>
      <c r="L176" s="6" t="s">
        <v>9</v>
      </c>
      <c r="M176" s="50">
        <v>475974</v>
      </c>
      <c r="N176" s="50">
        <v>380556</v>
      </c>
      <c r="O176" s="50">
        <v>73</v>
      </c>
      <c r="P176" s="50">
        <v>143120.34210526315</v>
      </c>
      <c r="Q176" s="50">
        <v>0</v>
      </c>
      <c r="R176" s="50">
        <v>0</v>
      </c>
      <c r="S176" s="50">
        <v>140</v>
      </c>
      <c r="T176" s="50">
        <v>329372.84210526315</v>
      </c>
      <c r="U176" s="7">
        <v>43191</v>
      </c>
      <c r="V176" s="7" t="s">
        <v>180</v>
      </c>
      <c r="W176" s="6" t="s">
        <v>825</v>
      </c>
      <c r="X176" s="34" t="s">
        <v>17</v>
      </c>
      <c r="Y176" s="45" t="s">
        <v>903</v>
      </c>
      <c r="Z176" s="40"/>
      <c r="AA176" s="39"/>
    </row>
    <row r="177" spans="1:27" s="8" customFormat="1" x14ac:dyDescent="0.2">
      <c r="A177" s="29">
        <v>2019</v>
      </c>
      <c r="B177" s="4" t="s">
        <v>916</v>
      </c>
      <c r="C177" s="9" t="s">
        <v>233</v>
      </c>
      <c r="D177" s="2" t="s">
        <v>108</v>
      </c>
      <c r="E177" s="2" t="s">
        <v>141</v>
      </c>
      <c r="F177" s="2" t="s">
        <v>142</v>
      </c>
      <c r="G177" s="1" t="s">
        <v>234</v>
      </c>
      <c r="H177" s="2" t="s">
        <v>143</v>
      </c>
      <c r="I177" s="3" t="s">
        <v>144</v>
      </c>
      <c r="J177" s="35" t="s">
        <v>16</v>
      </c>
      <c r="K177" s="36" t="s">
        <v>925</v>
      </c>
      <c r="L177" s="6" t="s">
        <v>9</v>
      </c>
      <c r="M177" s="50">
        <v>3469436</v>
      </c>
      <c r="N177" s="50">
        <v>2364271</v>
      </c>
      <c r="O177" s="50">
        <v>40</v>
      </c>
      <c r="P177" s="50">
        <v>646991.84210526315</v>
      </c>
      <c r="Q177" s="50">
        <v>10</v>
      </c>
      <c r="R177" s="50">
        <v>194097.55263157893</v>
      </c>
      <c r="S177" s="50">
        <v>40</v>
      </c>
      <c r="T177" s="50">
        <v>776390.21052631573</v>
      </c>
      <c r="U177" s="7">
        <v>43531</v>
      </c>
      <c r="V177" s="7">
        <v>43714</v>
      </c>
      <c r="W177" s="20" t="s">
        <v>919</v>
      </c>
      <c r="X177" s="34" t="s">
        <v>920</v>
      </c>
      <c r="Y177" s="45" t="s">
        <v>903</v>
      </c>
      <c r="Z177" s="40">
        <v>10</v>
      </c>
      <c r="AA177" s="39">
        <v>43555</v>
      </c>
    </row>
    <row r="178" spans="1:27" s="8" customFormat="1" x14ac:dyDescent="0.2">
      <c r="A178" s="29">
        <v>2019</v>
      </c>
      <c r="B178" s="4" t="s">
        <v>916</v>
      </c>
      <c r="C178" s="9" t="s">
        <v>12</v>
      </c>
      <c r="D178" s="2" t="s">
        <v>358</v>
      </c>
      <c r="E178" s="2" t="s">
        <v>548</v>
      </c>
      <c r="F178" s="2" t="s">
        <v>549</v>
      </c>
      <c r="G178" s="1" t="s">
        <v>55</v>
      </c>
      <c r="H178" s="2" t="s">
        <v>494</v>
      </c>
      <c r="I178" s="3" t="s">
        <v>30</v>
      </c>
      <c r="J178" s="2" t="s">
        <v>16</v>
      </c>
      <c r="K178" s="5" t="s">
        <v>907</v>
      </c>
      <c r="L178" s="6" t="s">
        <v>9</v>
      </c>
      <c r="M178" s="50">
        <v>921585</v>
      </c>
      <c r="N178" s="50">
        <v>597458</v>
      </c>
      <c r="O178" s="50">
        <v>0</v>
      </c>
      <c r="P178" s="50">
        <v>0</v>
      </c>
      <c r="Q178" s="50">
        <v>0</v>
      </c>
      <c r="R178" s="50">
        <v>0</v>
      </c>
      <c r="S178" s="50">
        <v>0</v>
      </c>
      <c r="T178" s="50">
        <v>0</v>
      </c>
      <c r="U178" s="7">
        <v>32051</v>
      </c>
      <c r="V178" s="7" t="s">
        <v>180</v>
      </c>
      <c r="W178" s="6" t="s">
        <v>825</v>
      </c>
      <c r="X178" s="34" t="s">
        <v>17</v>
      </c>
      <c r="Y178" s="45" t="s">
        <v>903</v>
      </c>
      <c r="Z178" s="40"/>
      <c r="AA178" s="39"/>
    </row>
    <row r="179" spans="1:27" s="8" customFormat="1" x14ac:dyDescent="0.2">
      <c r="A179" s="29">
        <v>2019</v>
      </c>
      <c r="B179" s="4" t="s">
        <v>916</v>
      </c>
      <c r="C179" s="1" t="s">
        <v>18</v>
      </c>
      <c r="D179" s="2" t="s">
        <v>415</v>
      </c>
      <c r="E179" s="2" t="s">
        <v>550</v>
      </c>
      <c r="F179" s="2" t="s">
        <v>551</v>
      </c>
      <c r="G179" s="2" t="s">
        <v>20</v>
      </c>
      <c r="H179" s="3" t="s">
        <v>552</v>
      </c>
      <c r="I179" s="3" t="s">
        <v>553</v>
      </c>
      <c r="J179" s="35" t="s">
        <v>16</v>
      </c>
      <c r="K179" s="5" t="s">
        <v>923</v>
      </c>
      <c r="L179" s="6" t="s">
        <v>9</v>
      </c>
      <c r="M179" s="50">
        <v>1812448</v>
      </c>
      <c r="N179" s="50">
        <v>1324077</v>
      </c>
      <c r="O179" s="50">
        <v>40</v>
      </c>
      <c r="P179" s="50">
        <v>269300.26315789472</v>
      </c>
      <c r="Q179" s="50">
        <v>0</v>
      </c>
      <c r="R179" s="50">
        <v>0</v>
      </c>
      <c r="S179" s="50">
        <v>50</v>
      </c>
      <c r="T179" s="50">
        <v>403950.39473684208</v>
      </c>
      <c r="U179" s="7">
        <v>40725</v>
      </c>
      <c r="V179" s="7" t="s">
        <v>180</v>
      </c>
      <c r="W179" s="6" t="s">
        <v>825</v>
      </c>
      <c r="X179" s="34" t="s">
        <v>17</v>
      </c>
      <c r="Y179" s="45" t="s">
        <v>903</v>
      </c>
      <c r="Z179" s="40">
        <v>10</v>
      </c>
      <c r="AA179" s="39">
        <v>43555</v>
      </c>
    </row>
    <row r="180" spans="1:27" s="8" customFormat="1" x14ac:dyDescent="0.2">
      <c r="A180" s="29">
        <v>2019</v>
      </c>
      <c r="B180" s="4" t="s">
        <v>916</v>
      </c>
      <c r="C180" s="9" t="s">
        <v>193</v>
      </c>
      <c r="D180" s="2" t="s">
        <v>554</v>
      </c>
      <c r="E180" s="2" t="s">
        <v>165</v>
      </c>
      <c r="F180" s="2" t="s">
        <v>555</v>
      </c>
      <c r="G180" s="1" t="s">
        <v>254</v>
      </c>
      <c r="H180" s="2" t="s">
        <v>556</v>
      </c>
      <c r="I180" s="3" t="s">
        <v>807</v>
      </c>
      <c r="J180" s="2" t="s">
        <v>16</v>
      </c>
      <c r="K180" s="5" t="s">
        <v>923</v>
      </c>
      <c r="L180" s="6" t="s">
        <v>9</v>
      </c>
      <c r="M180" s="50">
        <v>1241795</v>
      </c>
      <c r="N180" s="50">
        <v>989014</v>
      </c>
      <c r="O180" s="50">
        <v>40</v>
      </c>
      <c r="P180" s="50">
        <v>186183.42105263157</v>
      </c>
      <c r="Q180" s="50">
        <v>0</v>
      </c>
      <c r="R180" s="50">
        <v>0</v>
      </c>
      <c r="S180" s="50">
        <v>60</v>
      </c>
      <c r="T180" s="50">
        <v>335130.15789473685</v>
      </c>
      <c r="U180" s="7">
        <v>40725</v>
      </c>
      <c r="V180" s="7" t="s">
        <v>180</v>
      </c>
      <c r="W180" s="6" t="s">
        <v>825</v>
      </c>
      <c r="X180" s="34" t="s">
        <v>17</v>
      </c>
      <c r="Y180" s="45" t="s">
        <v>903</v>
      </c>
      <c r="Z180" s="40">
        <v>10</v>
      </c>
      <c r="AA180" s="39">
        <v>43555</v>
      </c>
    </row>
    <row r="181" spans="1:27" s="8" customFormat="1" x14ac:dyDescent="0.2">
      <c r="A181" s="29">
        <v>2019</v>
      </c>
      <c r="B181" s="4" t="s">
        <v>916</v>
      </c>
      <c r="C181" s="9" t="s">
        <v>12</v>
      </c>
      <c r="D181" s="2" t="s">
        <v>557</v>
      </c>
      <c r="E181" s="2" t="s">
        <v>558</v>
      </c>
      <c r="F181" s="2" t="s">
        <v>559</v>
      </c>
      <c r="G181" s="1" t="s">
        <v>254</v>
      </c>
      <c r="H181" s="2" t="s">
        <v>63</v>
      </c>
      <c r="I181" s="3" t="s">
        <v>560</v>
      </c>
      <c r="J181" s="35" t="s">
        <v>16</v>
      </c>
      <c r="K181" s="5" t="s">
        <v>907</v>
      </c>
      <c r="L181" s="6" t="s">
        <v>9</v>
      </c>
      <c r="M181" s="50">
        <v>979535</v>
      </c>
      <c r="N181" s="50">
        <v>781729</v>
      </c>
      <c r="O181" s="50">
        <v>16</v>
      </c>
      <c r="P181" s="50">
        <v>74473.368421052626</v>
      </c>
      <c r="Q181" s="50">
        <v>0</v>
      </c>
      <c r="R181" s="50">
        <v>0</v>
      </c>
      <c r="S181" s="50">
        <v>0</v>
      </c>
      <c r="T181" s="50">
        <v>0</v>
      </c>
      <c r="U181" s="7">
        <v>29768</v>
      </c>
      <c r="V181" s="7" t="s">
        <v>180</v>
      </c>
      <c r="W181" s="6" t="s">
        <v>825</v>
      </c>
      <c r="X181" s="34" t="s">
        <v>17</v>
      </c>
      <c r="Y181" s="45" t="s">
        <v>903</v>
      </c>
      <c r="Z181" s="40"/>
      <c r="AA181" s="39"/>
    </row>
    <row r="182" spans="1:27" s="8" customFormat="1" x14ac:dyDescent="0.2">
      <c r="A182" s="29">
        <v>2019</v>
      </c>
      <c r="B182" s="4" t="s">
        <v>916</v>
      </c>
      <c r="C182" s="9" t="s">
        <v>233</v>
      </c>
      <c r="D182" s="2" t="s">
        <v>561</v>
      </c>
      <c r="E182" s="2" t="s">
        <v>561</v>
      </c>
      <c r="F182" s="2" t="s">
        <v>562</v>
      </c>
      <c r="G182" s="1" t="s">
        <v>917</v>
      </c>
      <c r="H182" s="2" t="s">
        <v>34</v>
      </c>
      <c r="I182" s="3" t="s">
        <v>563</v>
      </c>
      <c r="J182" s="2" t="s">
        <v>16</v>
      </c>
      <c r="K182" s="16" t="s">
        <v>914</v>
      </c>
      <c r="L182" s="6" t="s">
        <v>9</v>
      </c>
      <c r="M182" s="50">
        <f>4442167+307550</f>
        <v>4749717</v>
      </c>
      <c r="N182" s="50">
        <f>3186758+221114</f>
        <v>3407872</v>
      </c>
      <c r="O182" s="50">
        <v>0</v>
      </c>
      <c r="P182" s="50">
        <v>0</v>
      </c>
      <c r="Q182" s="50">
        <v>0</v>
      </c>
      <c r="R182" s="50">
        <v>0</v>
      </c>
      <c r="S182" s="50">
        <v>0</v>
      </c>
      <c r="T182" s="50">
        <v>0</v>
      </c>
      <c r="U182" s="7">
        <v>32832</v>
      </c>
      <c r="V182" s="7" t="s">
        <v>180</v>
      </c>
      <c r="W182" s="6" t="s">
        <v>825</v>
      </c>
      <c r="X182" s="34" t="s">
        <v>920</v>
      </c>
      <c r="Y182" s="45" t="s">
        <v>903</v>
      </c>
      <c r="Z182" s="40">
        <v>10</v>
      </c>
      <c r="AA182" s="39">
        <v>43555</v>
      </c>
    </row>
    <row r="183" spans="1:27" s="8" customFormat="1" x14ac:dyDescent="0.2">
      <c r="A183" s="29">
        <v>2019</v>
      </c>
      <c r="B183" s="4" t="s">
        <v>916</v>
      </c>
      <c r="C183" s="9" t="s">
        <v>12</v>
      </c>
      <c r="D183" s="2" t="s">
        <v>311</v>
      </c>
      <c r="E183" s="2" t="s">
        <v>541</v>
      </c>
      <c r="F183" s="2" t="s">
        <v>757</v>
      </c>
      <c r="G183" s="1" t="s">
        <v>254</v>
      </c>
      <c r="H183" s="2" t="s">
        <v>63</v>
      </c>
      <c r="I183" s="3" t="s">
        <v>174</v>
      </c>
      <c r="J183" s="35" t="s">
        <v>16</v>
      </c>
      <c r="K183" s="5" t="s">
        <v>928</v>
      </c>
      <c r="L183" s="6" t="s">
        <v>9</v>
      </c>
      <c r="M183" s="50">
        <v>1036721</v>
      </c>
      <c r="N183" s="50">
        <v>690744</v>
      </c>
      <c r="O183" s="50">
        <v>61</v>
      </c>
      <c r="P183" s="50">
        <v>283929.71710526315</v>
      </c>
      <c r="Q183" s="50">
        <v>20</v>
      </c>
      <c r="R183" s="50">
        <v>111710.05263157895</v>
      </c>
      <c r="S183" s="50">
        <v>109</v>
      </c>
      <c r="T183" s="50">
        <v>608819.78684210521</v>
      </c>
      <c r="U183" s="7">
        <v>32174</v>
      </c>
      <c r="V183" s="7" t="s">
        <v>180</v>
      </c>
      <c r="W183" s="6" t="s">
        <v>825</v>
      </c>
      <c r="X183" s="34" t="s">
        <v>17</v>
      </c>
      <c r="Y183" s="45" t="s">
        <v>903</v>
      </c>
      <c r="Z183" s="40"/>
      <c r="AA183" s="39"/>
    </row>
    <row r="184" spans="1:27" s="8" customFormat="1" x14ac:dyDescent="0.2">
      <c r="A184" s="29">
        <v>2019</v>
      </c>
      <c r="B184" s="4" t="s">
        <v>916</v>
      </c>
      <c r="C184" s="9" t="s">
        <v>18</v>
      </c>
      <c r="D184" s="2" t="s">
        <v>147</v>
      </c>
      <c r="E184" s="2" t="s">
        <v>82</v>
      </c>
      <c r="F184" s="2" t="s">
        <v>564</v>
      </c>
      <c r="G184" s="1" t="s">
        <v>131</v>
      </c>
      <c r="H184" s="2" t="s">
        <v>565</v>
      </c>
      <c r="I184" s="3" t="s">
        <v>566</v>
      </c>
      <c r="J184" s="2" t="s">
        <v>16</v>
      </c>
      <c r="K184" s="5" t="s">
        <v>908</v>
      </c>
      <c r="L184" s="6" t="s">
        <v>9</v>
      </c>
      <c r="M184" s="50">
        <v>2347631</v>
      </c>
      <c r="N184" s="50">
        <v>1845172</v>
      </c>
      <c r="O184" s="50">
        <v>25</v>
      </c>
      <c r="P184" s="50">
        <v>247955.92105263157</v>
      </c>
      <c r="Q184" s="50">
        <v>0</v>
      </c>
      <c r="R184" s="50">
        <v>0</v>
      </c>
      <c r="S184" s="50">
        <v>0</v>
      </c>
      <c r="T184" s="50">
        <v>0</v>
      </c>
      <c r="U184" s="7">
        <v>35016</v>
      </c>
      <c r="V184" s="7" t="s">
        <v>180</v>
      </c>
      <c r="W184" s="6" t="s">
        <v>825</v>
      </c>
      <c r="X184" s="34" t="s">
        <v>17</v>
      </c>
      <c r="Y184" s="45" t="s">
        <v>903</v>
      </c>
      <c r="Z184" s="40">
        <v>10</v>
      </c>
      <c r="AA184" s="39">
        <v>43555</v>
      </c>
    </row>
    <row r="185" spans="1:27" s="8" customFormat="1" x14ac:dyDescent="0.2">
      <c r="A185" s="29">
        <v>2019</v>
      </c>
      <c r="B185" s="4" t="s">
        <v>916</v>
      </c>
      <c r="C185" s="9" t="s">
        <v>12</v>
      </c>
      <c r="D185" s="2" t="s">
        <v>120</v>
      </c>
      <c r="E185" s="2" t="s">
        <v>334</v>
      </c>
      <c r="F185" s="2" t="s">
        <v>758</v>
      </c>
      <c r="G185" s="1" t="s">
        <v>14</v>
      </c>
      <c r="H185" s="2" t="s">
        <v>63</v>
      </c>
      <c r="I185" s="3" t="s">
        <v>514</v>
      </c>
      <c r="J185" s="35" t="s">
        <v>16</v>
      </c>
      <c r="K185" s="5" t="s">
        <v>907</v>
      </c>
      <c r="L185" s="6" t="s">
        <v>9</v>
      </c>
      <c r="M185" s="50">
        <v>801872</v>
      </c>
      <c r="N185" s="50">
        <v>381685</v>
      </c>
      <c r="O185" s="50">
        <v>40</v>
      </c>
      <c r="P185" s="50">
        <v>132128.68421052629</v>
      </c>
      <c r="Q185" s="50">
        <v>0</v>
      </c>
      <c r="R185" s="50">
        <v>0</v>
      </c>
      <c r="S185" s="50">
        <v>63</v>
      </c>
      <c r="T185" s="50">
        <v>249723.21315789473</v>
      </c>
      <c r="U185" s="7">
        <v>34731</v>
      </c>
      <c r="V185" s="7" t="s">
        <v>180</v>
      </c>
      <c r="W185" s="6" t="s">
        <v>825</v>
      </c>
      <c r="X185" s="34" t="s">
        <v>17</v>
      </c>
      <c r="Y185" s="45" t="s">
        <v>903</v>
      </c>
      <c r="Z185" s="40"/>
      <c r="AA185" s="39"/>
    </row>
    <row r="186" spans="1:27" s="8" customFormat="1" x14ac:dyDescent="0.2">
      <c r="A186" s="29">
        <v>2019</v>
      </c>
      <c r="B186" s="4" t="s">
        <v>916</v>
      </c>
      <c r="C186" s="9" t="s">
        <v>11</v>
      </c>
      <c r="D186" s="2" t="s">
        <v>120</v>
      </c>
      <c r="E186" s="2" t="s">
        <v>124</v>
      </c>
      <c r="F186" s="2" t="s">
        <v>759</v>
      </c>
      <c r="G186" s="1" t="s">
        <v>29</v>
      </c>
      <c r="H186" s="2" t="s">
        <v>104</v>
      </c>
      <c r="I186" s="3" t="s">
        <v>791</v>
      </c>
      <c r="J186" s="2" t="s">
        <v>16</v>
      </c>
      <c r="K186" s="5" t="s">
        <v>907</v>
      </c>
      <c r="L186" s="6" t="s">
        <v>9</v>
      </c>
      <c r="M186" s="50">
        <v>488868</v>
      </c>
      <c r="N186" s="50">
        <v>392853</v>
      </c>
      <c r="O186" s="50">
        <v>0</v>
      </c>
      <c r="P186" s="50">
        <v>0</v>
      </c>
      <c r="Q186" s="50">
        <v>0</v>
      </c>
      <c r="R186" s="50">
        <v>0</v>
      </c>
      <c r="S186" s="50">
        <v>0</v>
      </c>
      <c r="T186" s="50">
        <v>0</v>
      </c>
      <c r="U186" s="7">
        <v>40725</v>
      </c>
      <c r="V186" s="7" t="s">
        <v>180</v>
      </c>
      <c r="W186" s="6" t="s">
        <v>825</v>
      </c>
      <c r="X186" s="34" t="s">
        <v>17</v>
      </c>
      <c r="Y186" s="45" t="s">
        <v>903</v>
      </c>
      <c r="Z186" s="40">
        <v>10</v>
      </c>
      <c r="AA186" s="39">
        <v>43555</v>
      </c>
    </row>
    <row r="187" spans="1:27" s="8" customFormat="1" x14ac:dyDescent="0.2">
      <c r="A187" s="29">
        <v>2019</v>
      </c>
      <c r="B187" s="4" t="s">
        <v>916</v>
      </c>
      <c r="C187" s="9" t="s">
        <v>11</v>
      </c>
      <c r="D187" s="2" t="s">
        <v>120</v>
      </c>
      <c r="E187" s="2" t="s">
        <v>567</v>
      </c>
      <c r="F187" s="2" t="s">
        <v>760</v>
      </c>
      <c r="G187" s="1" t="s">
        <v>49</v>
      </c>
      <c r="H187" s="2" t="s">
        <v>53</v>
      </c>
      <c r="I187" s="3" t="s">
        <v>568</v>
      </c>
      <c r="J187" s="35" t="s">
        <v>16</v>
      </c>
      <c r="K187" s="5" t="s">
        <v>930</v>
      </c>
      <c r="L187" s="6" t="s">
        <v>9</v>
      </c>
      <c r="M187" s="50">
        <v>631657</v>
      </c>
      <c r="N187" s="50">
        <v>453084</v>
      </c>
      <c r="O187" s="50">
        <v>40</v>
      </c>
      <c r="P187" s="50">
        <v>95166.578947368413</v>
      </c>
      <c r="Q187" s="50">
        <v>0</v>
      </c>
      <c r="R187" s="50">
        <v>0</v>
      </c>
      <c r="S187" s="50">
        <v>57</v>
      </c>
      <c r="T187" s="50">
        <v>162734.85</v>
      </c>
      <c r="U187" s="7">
        <v>40725</v>
      </c>
      <c r="V187" s="7" t="s">
        <v>180</v>
      </c>
      <c r="W187" s="6" t="s">
        <v>825</v>
      </c>
      <c r="X187" s="34" t="s">
        <v>17</v>
      </c>
      <c r="Y187" s="45" t="s">
        <v>903</v>
      </c>
      <c r="Z187" s="40"/>
      <c r="AA187" s="39"/>
    </row>
    <row r="188" spans="1:27" s="8" customFormat="1" x14ac:dyDescent="0.2">
      <c r="A188" s="29">
        <v>2019</v>
      </c>
      <c r="B188" s="4" t="s">
        <v>916</v>
      </c>
      <c r="C188" s="9" t="s">
        <v>12</v>
      </c>
      <c r="D188" s="2" t="s">
        <v>150</v>
      </c>
      <c r="E188" s="2" t="s">
        <v>177</v>
      </c>
      <c r="F188" s="2" t="s">
        <v>728</v>
      </c>
      <c r="G188" s="1" t="s">
        <v>14</v>
      </c>
      <c r="H188" s="2" t="s">
        <v>569</v>
      </c>
      <c r="I188" s="3" t="s">
        <v>87</v>
      </c>
      <c r="J188" s="2" t="s">
        <v>16</v>
      </c>
      <c r="K188" s="5" t="s">
        <v>930</v>
      </c>
      <c r="L188" s="6" t="s">
        <v>9</v>
      </c>
      <c r="M188" s="50">
        <v>841631</v>
      </c>
      <c r="N188" s="50">
        <v>356417</v>
      </c>
      <c r="O188" s="50">
        <v>40</v>
      </c>
      <c r="P188" s="50">
        <v>132128.68421052629</v>
      </c>
      <c r="Q188" s="50">
        <v>10</v>
      </c>
      <c r="R188" s="50">
        <v>39638.605263157893</v>
      </c>
      <c r="S188" s="50">
        <v>50</v>
      </c>
      <c r="T188" s="50">
        <v>198193.02631578947</v>
      </c>
      <c r="U188" s="7">
        <v>36234</v>
      </c>
      <c r="V188" s="7" t="s">
        <v>180</v>
      </c>
      <c r="W188" s="6" t="s">
        <v>825</v>
      </c>
      <c r="X188" s="34" t="s">
        <v>17</v>
      </c>
      <c r="Y188" s="45" t="s">
        <v>903</v>
      </c>
      <c r="Z188" s="40">
        <v>9</v>
      </c>
      <c r="AA188" s="39">
        <v>43555</v>
      </c>
    </row>
    <row r="189" spans="1:27" s="8" customFormat="1" x14ac:dyDescent="0.2">
      <c r="A189" s="29">
        <v>2019</v>
      </c>
      <c r="B189" s="4" t="s">
        <v>916</v>
      </c>
      <c r="C189" s="9" t="s">
        <v>40</v>
      </c>
      <c r="D189" s="2" t="s">
        <v>319</v>
      </c>
      <c r="E189" s="2" t="s">
        <v>231</v>
      </c>
      <c r="F189" s="2" t="s">
        <v>846</v>
      </c>
      <c r="G189" s="1" t="s">
        <v>25</v>
      </c>
      <c r="H189" s="2" t="s">
        <v>847</v>
      </c>
      <c r="I189" s="3" t="s">
        <v>848</v>
      </c>
      <c r="J189" s="35" t="s">
        <v>16</v>
      </c>
      <c r="K189" s="5" t="s">
        <v>907</v>
      </c>
      <c r="L189" s="6" t="s">
        <v>9</v>
      </c>
      <c r="M189" s="50">
        <v>663712</v>
      </c>
      <c r="N189" s="50">
        <v>399159</v>
      </c>
      <c r="O189" s="50">
        <v>18</v>
      </c>
      <c r="P189" s="50">
        <v>146454.03947368421</v>
      </c>
      <c r="Q189" s="50">
        <v>21</v>
      </c>
      <c r="R189" s="50">
        <v>205035.65526315791</v>
      </c>
      <c r="S189" s="50">
        <v>0</v>
      </c>
      <c r="T189" s="50">
        <v>0</v>
      </c>
      <c r="U189" s="7">
        <v>42491</v>
      </c>
      <c r="V189" s="7" t="s">
        <v>180</v>
      </c>
      <c r="W189" s="6" t="s">
        <v>825</v>
      </c>
      <c r="X189" s="34" t="s">
        <v>17</v>
      </c>
      <c r="Y189" s="45" t="s">
        <v>903</v>
      </c>
      <c r="Z189" s="40"/>
      <c r="AA189" s="39"/>
    </row>
    <row r="190" spans="1:27" s="8" customFormat="1" x14ac:dyDescent="0.2">
      <c r="A190" s="29">
        <v>2019</v>
      </c>
      <c r="B190" s="4" t="s">
        <v>916</v>
      </c>
      <c r="C190" s="9" t="s">
        <v>12</v>
      </c>
      <c r="D190" s="2" t="s">
        <v>570</v>
      </c>
      <c r="E190" s="2" t="s">
        <v>571</v>
      </c>
      <c r="F190" s="2" t="s">
        <v>718</v>
      </c>
      <c r="G190" s="1" t="s">
        <v>55</v>
      </c>
      <c r="H190" s="2" t="s">
        <v>63</v>
      </c>
      <c r="I190" s="3" t="s">
        <v>39</v>
      </c>
      <c r="J190" s="2" t="s">
        <v>16</v>
      </c>
      <c r="K190" s="16" t="s">
        <v>905</v>
      </c>
      <c r="L190" s="6" t="s">
        <v>9</v>
      </c>
      <c r="M190" s="50">
        <v>949800</v>
      </c>
      <c r="N190" s="50">
        <v>757573</v>
      </c>
      <c r="O190" s="50">
        <v>77</v>
      </c>
      <c r="P190" s="50">
        <v>299594.33552631579</v>
      </c>
      <c r="Q190" s="50">
        <v>34</v>
      </c>
      <c r="R190" s="50">
        <v>158746.0894736842</v>
      </c>
      <c r="S190" s="50">
        <v>147</v>
      </c>
      <c r="T190" s="50">
        <v>686343.3868421053</v>
      </c>
      <c r="U190" s="7">
        <v>30817</v>
      </c>
      <c r="V190" s="7" t="s">
        <v>180</v>
      </c>
      <c r="W190" s="6" t="s">
        <v>825</v>
      </c>
      <c r="X190" s="34" t="s">
        <v>17</v>
      </c>
      <c r="Y190" s="45" t="s">
        <v>903</v>
      </c>
      <c r="Z190" s="40"/>
      <c r="AA190" s="39"/>
    </row>
    <row r="191" spans="1:27" s="8" customFormat="1" x14ac:dyDescent="0.2">
      <c r="A191" s="29">
        <v>2019</v>
      </c>
      <c r="B191" s="4" t="s">
        <v>916</v>
      </c>
      <c r="C191" s="9" t="s">
        <v>11</v>
      </c>
      <c r="D191" s="2" t="s">
        <v>865</v>
      </c>
      <c r="E191" s="2" t="s">
        <v>866</v>
      </c>
      <c r="F191" s="2" t="s">
        <v>867</v>
      </c>
      <c r="G191" s="1" t="s">
        <v>29</v>
      </c>
      <c r="H191" s="2" t="s">
        <v>15</v>
      </c>
      <c r="I191" s="3" t="s">
        <v>891</v>
      </c>
      <c r="J191" s="35" t="s">
        <v>16</v>
      </c>
      <c r="K191" s="36" t="s">
        <v>8</v>
      </c>
      <c r="L191" s="6" t="s">
        <v>9</v>
      </c>
      <c r="M191" s="50">
        <v>475974</v>
      </c>
      <c r="N191" s="50">
        <v>242079</v>
      </c>
      <c r="O191" s="50">
        <v>40</v>
      </c>
      <c r="P191" s="50">
        <v>78422.105263157893</v>
      </c>
      <c r="Q191" s="50">
        <v>0</v>
      </c>
      <c r="R191" s="50">
        <v>0</v>
      </c>
      <c r="S191" s="50">
        <v>40</v>
      </c>
      <c r="T191" s="50">
        <v>94106.526315789466</v>
      </c>
      <c r="U191" s="7">
        <v>43175</v>
      </c>
      <c r="V191" s="7" t="s">
        <v>180</v>
      </c>
      <c r="W191" s="6" t="s">
        <v>825</v>
      </c>
      <c r="X191" s="34" t="s">
        <v>17</v>
      </c>
      <c r="Y191" s="45" t="s">
        <v>903</v>
      </c>
      <c r="Z191" s="40"/>
      <c r="AA191" s="39"/>
    </row>
    <row r="192" spans="1:27" s="8" customFormat="1" x14ac:dyDescent="0.2">
      <c r="A192" s="29">
        <v>2019</v>
      </c>
      <c r="B192" s="4" t="s">
        <v>916</v>
      </c>
      <c r="C192" s="9" t="s">
        <v>11</v>
      </c>
      <c r="D192" s="2" t="s">
        <v>365</v>
      </c>
      <c r="E192" s="2" t="s">
        <v>641</v>
      </c>
      <c r="F192" s="2" t="s">
        <v>868</v>
      </c>
      <c r="G192" s="1" t="s">
        <v>29</v>
      </c>
      <c r="H192" s="2" t="s">
        <v>888</v>
      </c>
      <c r="I192" s="3" t="s">
        <v>889</v>
      </c>
      <c r="J192" s="2" t="s">
        <v>16</v>
      </c>
      <c r="K192" s="36" t="s">
        <v>8</v>
      </c>
      <c r="L192" s="6" t="s">
        <v>9</v>
      </c>
      <c r="M192" s="50">
        <v>475974</v>
      </c>
      <c r="N192" s="50">
        <v>381080</v>
      </c>
      <c r="O192" s="50">
        <v>40</v>
      </c>
      <c r="P192" s="50">
        <v>78422.105263157893</v>
      </c>
      <c r="Q192" s="50">
        <v>0</v>
      </c>
      <c r="R192" s="50">
        <v>0</v>
      </c>
      <c r="S192" s="50">
        <v>40</v>
      </c>
      <c r="T192" s="50">
        <v>94106.526315789466</v>
      </c>
      <c r="U192" s="7">
        <v>43175</v>
      </c>
      <c r="V192" s="7" t="s">
        <v>180</v>
      </c>
      <c r="W192" s="6" t="s">
        <v>825</v>
      </c>
      <c r="X192" s="34" t="s">
        <v>17</v>
      </c>
      <c r="Y192" s="45" t="s">
        <v>903</v>
      </c>
      <c r="Z192" s="40"/>
      <c r="AA192" s="39"/>
    </row>
    <row r="193" spans="1:27" s="8" customFormat="1" x14ac:dyDescent="0.2">
      <c r="A193" s="29">
        <v>2019</v>
      </c>
      <c r="B193" s="4" t="s">
        <v>916</v>
      </c>
      <c r="C193" s="9" t="s">
        <v>40</v>
      </c>
      <c r="D193" s="2" t="s">
        <v>454</v>
      </c>
      <c r="E193" s="2" t="s">
        <v>95</v>
      </c>
      <c r="F193" s="2" t="s">
        <v>572</v>
      </c>
      <c r="G193" s="1" t="s">
        <v>22</v>
      </c>
      <c r="H193" s="2" t="s">
        <v>63</v>
      </c>
      <c r="I193" s="3" t="s">
        <v>573</v>
      </c>
      <c r="J193" s="35" t="s">
        <v>16</v>
      </c>
      <c r="K193" s="5" t="s">
        <v>930</v>
      </c>
      <c r="L193" s="6" t="s">
        <v>9</v>
      </c>
      <c r="M193" s="50">
        <v>1287841</v>
      </c>
      <c r="N193" s="50">
        <v>363274</v>
      </c>
      <c r="O193" s="50">
        <v>34</v>
      </c>
      <c r="P193" s="50">
        <v>189374.63157894739</v>
      </c>
      <c r="Q193" s="50">
        <v>0</v>
      </c>
      <c r="R193" s="50">
        <v>0</v>
      </c>
      <c r="S193" s="50">
        <v>36</v>
      </c>
      <c r="T193" s="50">
        <v>240617.17894736843</v>
      </c>
      <c r="U193" s="7">
        <v>35370</v>
      </c>
      <c r="V193" s="7" t="s">
        <v>180</v>
      </c>
      <c r="W193" s="6" t="s">
        <v>825</v>
      </c>
      <c r="X193" s="34" t="s">
        <v>17</v>
      </c>
      <c r="Y193" s="45" t="s">
        <v>903</v>
      </c>
      <c r="Z193" s="40">
        <v>10</v>
      </c>
      <c r="AA193" s="39">
        <v>43555</v>
      </c>
    </row>
    <row r="194" spans="1:27" s="8" customFormat="1" x14ac:dyDescent="0.2">
      <c r="A194" s="29">
        <v>2019</v>
      </c>
      <c r="B194" s="4" t="s">
        <v>916</v>
      </c>
      <c r="C194" s="9" t="s">
        <v>40</v>
      </c>
      <c r="D194" s="2" t="s">
        <v>153</v>
      </c>
      <c r="E194" s="2" t="s">
        <v>558</v>
      </c>
      <c r="F194" s="2" t="s">
        <v>127</v>
      </c>
      <c r="G194" s="1" t="s">
        <v>55</v>
      </c>
      <c r="H194" s="2" t="s">
        <v>574</v>
      </c>
      <c r="I194" s="3" t="s">
        <v>575</v>
      </c>
      <c r="J194" s="2" t="s">
        <v>16</v>
      </c>
      <c r="K194" s="5" t="s">
        <v>907</v>
      </c>
      <c r="L194" s="6" t="s">
        <v>9</v>
      </c>
      <c r="M194" s="50">
        <v>928407</v>
      </c>
      <c r="N194" s="50">
        <v>725356</v>
      </c>
      <c r="O194" s="50">
        <v>25</v>
      </c>
      <c r="P194" s="50">
        <v>97270.888157894733</v>
      </c>
      <c r="Q194" s="50">
        <v>0</v>
      </c>
      <c r="R194" s="50">
        <v>0</v>
      </c>
      <c r="S194" s="50">
        <v>21</v>
      </c>
      <c r="T194" s="50">
        <v>98049.05526315789</v>
      </c>
      <c r="U194" s="7">
        <v>34394</v>
      </c>
      <c r="V194" s="7" t="s">
        <v>180</v>
      </c>
      <c r="W194" s="6" t="s">
        <v>825</v>
      </c>
      <c r="X194" s="34" t="s">
        <v>17</v>
      </c>
      <c r="Y194" s="45" t="s">
        <v>903</v>
      </c>
      <c r="Z194" s="40"/>
      <c r="AA194" s="39"/>
    </row>
    <row r="195" spans="1:27" s="8" customFormat="1" x14ac:dyDescent="0.2">
      <c r="A195" s="29">
        <v>2019</v>
      </c>
      <c r="B195" s="4" t="s">
        <v>916</v>
      </c>
      <c r="C195" s="9" t="s">
        <v>12</v>
      </c>
      <c r="D195" s="10" t="s">
        <v>153</v>
      </c>
      <c r="E195" s="10" t="s">
        <v>151</v>
      </c>
      <c r="F195" s="10" t="s">
        <v>761</v>
      </c>
      <c r="G195" s="28" t="s">
        <v>49</v>
      </c>
      <c r="H195" s="2" t="s">
        <v>15</v>
      </c>
      <c r="I195" s="2" t="s">
        <v>576</v>
      </c>
      <c r="J195" s="35" t="s">
        <v>16</v>
      </c>
      <c r="K195" s="5" t="s">
        <v>907</v>
      </c>
      <c r="L195" s="6" t="s">
        <v>9</v>
      </c>
      <c r="M195" s="50">
        <v>566631</v>
      </c>
      <c r="N195" s="50">
        <v>327298</v>
      </c>
      <c r="O195" s="50">
        <v>40</v>
      </c>
      <c r="P195" s="50">
        <v>95166.578947368413</v>
      </c>
      <c r="Q195" s="50">
        <v>0</v>
      </c>
      <c r="R195" s="50">
        <v>0</v>
      </c>
      <c r="S195" s="50">
        <v>78</v>
      </c>
      <c r="T195" s="50">
        <v>222689.7947368421</v>
      </c>
      <c r="U195" s="7">
        <v>41091</v>
      </c>
      <c r="V195" s="7" t="s">
        <v>180</v>
      </c>
      <c r="W195" s="6" t="s">
        <v>825</v>
      </c>
      <c r="X195" s="34" t="s">
        <v>17</v>
      </c>
      <c r="Y195" s="45" t="s">
        <v>903</v>
      </c>
      <c r="Z195" s="40"/>
      <c r="AA195" s="39"/>
    </row>
    <row r="196" spans="1:27" s="8" customFormat="1" x14ac:dyDescent="0.2">
      <c r="A196" s="29">
        <v>2019</v>
      </c>
      <c r="B196" s="4" t="s">
        <v>916</v>
      </c>
      <c r="C196" s="9" t="s">
        <v>233</v>
      </c>
      <c r="D196" s="2" t="s">
        <v>153</v>
      </c>
      <c r="E196" s="2" t="s">
        <v>577</v>
      </c>
      <c r="F196" s="2" t="s">
        <v>578</v>
      </c>
      <c r="G196" s="1" t="s">
        <v>917</v>
      </c>
      <c r="H196" s="2" t="s">
        <v>94</v>
      </c>
      <c r="I196" s="3" t="s">
        <v>579</v>
      </c>
      <c r="J196" s="2" t="s">
        <v>16</v>
      </c>
      <c r="K196" s="5" t="s">
        <v>908</v>
      </c>
      <c r="L196" s="6" t="s">
        <v>9</v>
      </c>
      <c r="M196" s="50">
        <f>3697283+274303</f>
        <v>3971586</v>
      </c>
      <c r="N196" s="50">
        <f>2025178+204064</f>
        <v>2229242</v>
      </c>
      <c r="O196" s="50">
        <v>40</v>
      </c>
      <c r="P196" s="50">
        <v>671559.21052631573</v>
      </c>
      <c r="Q196" s="50">
        <v>0</v>
      </c>
      <c r="R196" s="50">
        <v>0</v>
      </c>
      <c r="S196" s="50">
        <v>38</v>
      </c>
      <c r="T196" s="50">
        <v>765577.5</v>
      </c>
      <c r="U196" s="7">
        <v>35012</v>
      </c>
      <c r="V196" s="7" t="s">
        <v>180</v>
      </c>
      <c r="W196" s="6" t="s">
        <v>825</v>
      </c>
      <c r="X196" s="34" t="s">
        <v>920</v>
      </c>
      <c r="Y196" s="45" t="s">
        <v>903</v>
      </c>
      <c r="Z196" s="40">
        <v>10</v>
      </c>
      <c r="AA196" s="39">
        <v>43555</v>
      </c>
    </row>
    <row r="197" spans="1:27" s="8" customFormat="1" x14ac:dyDescent="0.2">
      <c r="A197" s="29">
        <v>2019</v>
      </c>
      <c r="B197" s="4" t="s">
        <v>916</v>
      </c>
      <c r="C197" s="9" t="s">
        <v>193</v>
      </c>
      <c r="D197" s="2" t="s">
        <v>153</v>
      </c>
      <c r="E197" s="2" t="s">
        <v>287</v>
      </c>
      <c r="F197" s="2" t="s">
        <v>580</v>
      </c>
      <c r="G197" s="1" t="s">
        <v>20</v>
      </c>
      <c r="H197" s="2" t="s">
        <v>63</v>
      </c>
      <c r="I197" s="3" t="s">
        <v>394</v>
      </c>
      <c r="J197" s="35" t="s">
        <v>16</v>
      </c>
      <c r="K197" s="5" t="s">
        <v>927</v>
      </c>
      <c r="L197" s="6" t="s">
        <v>9</v>
      </c>
      <c r="M197" s="50">
        <v>1606647</v>
      </c>
      <c r="N197" s="50">
        <v>677050</v>
      </c>
      <c r="O197" s="50">
        <v>40</v>
      </c>
      <c r="P197" s="50">
        <v>269300.26315789472</v>
      </c>
      <c r="Q197" s="50">
        <v>0</v>
      </c>
      <c r="R197" s="50">
        <v>0</v>
      </c>
      <c r="S197" s="50">
        <v>50</v>
      </c>
      <c r="T197" s="50">
        <v>403950.39473684208</v>
      </c>
      <c r="U197" s="7">
        <v>34213</v>
      </c>
      <c r="V197" s="7" t="s">
        <v>180</v>
      </c>
      <c r="W197" s="6" t="s">
        <v>825</v>
      </c>
      <c r="X197" s="34" t="s">
        <v>17</v>
      </c>
      <c r="Y197" s="45" t="s">
        <v>903</v>
      </c>
      <c r="Z197" s="40">
        <v>10</v>
      </c>
      <c r="AA197" s="39">
        <v>43555</v>
      </c>
    </row>
    <row r="198" spans="1:27" s="8" customFormat="1" x14ac:dyDescent="0.2">
      <c r="A198" s="29">
        <v>2019</v>
      </c>
      <c r="B198" s="4" t="s">
        <v>916</v>
      </c>
      <c r="C198" s="9" t="s">
        <v>11</v>
      </c>
      <c r="D198" s="10" t="s">
        <v>581</v>
      </c>
      <c r="E198" s="10" t="s">
        <v>582</v>
      </c>
      <c r="F198" s="10" t="s">
        <v>583</v>
      </c>
      <c r="G198" s="10" t="s">
        <v>29</v>
      </c>
      <c r="H198" s="17" t="s">
        <v>109</v>
      </c>
      <c r="I198" s="17" t="s">
        <v>584</v>
      </c>
      <c r="J198" s="2" t="s">
        <v>16</v>
      </c>
      <c r="K198" s="5" t="s">
        <v>907</v>
      </c>
      <c r="L198" s="6" t="s">
        <v>9</v>
      </c>
      <c r="M198" s="50">
        <v>488868</v>
      </c>
      <c r="N198" s="50">
        <v>385509</v>
      </c>
      <c r="O198" s="50">
        <v>40</v>
      </c>
      <c r="P198" s="50">
        <v>78422.105263157893</v>
      </c>
      <c r="Q198" s="50">
        <v>0</v>
      </c>
      <c r="R198" s="50">
        <v>0</v>
      </c>
      <c r="S198" s="50">
        <v>50</v>
      </c>
      <c r="T198" s="50">
        <v>117633.15789473684</v>
      </c>
      <c r="U198" s="7">
        <v>41091</v>
      </c>
      <c r="V198" s="7" t="s">
        <v>180</v>
      </c>
      <c r="W198" s="6" t="s">
        <v>825</v>
      </c>
      <c r="X198" s="34" t="s">
        <v>17</v>
      </c>
      <c r="Y198" s="45" t="s">
        <v>903</v>
      </c>
      <c r="Z198" s="40"/>
      <c r="AA198" s="39"/>
    </row>
    <row r="199" spans="1:27" s="8" customFormat="1" x14ac:dyDescent="0.2">
      <c r="A199" s="29">
        <v>2019</v>
      </c>
      <c r="B199" s="4" t="s">
        <v>916</v>
      </c>
      <c r="C199" s="9" t="s">
        <v>11</v>
      </c>
      <c r="D199" s="2" t="s">
        <v>585</v>
      </c>
      <c r="E199" s="2" t="s">
        <v>106</v>
      </c>
      <c r="F199" s="2" t="s">
        <v>190</v>
      </c>
      <c r="G199" s="1" t="s">
        <v>36</v>
      </c>
      <c r="H199" s="2" t="s">
        <v>109</v>
      </c>
      <c r="I199" s="3" t="s">
        <v>586</v>
      </c>
      <c r="J199" s="35" t="s">
        <v>16</v>
      </c>
      <c r="K199" s="5" t="s">
        <v>907</v>
      </c>
      <c r="L199" s="6" t="s">
        <v>9</v>
      </c>
      <c r="M199" s="50">
        <v>506015</v>
      </c>
      <c r="N199" s="50">
        <v>107147</v>
      </c>
      <c r="O199" s="50">
        <v>40</v>
      </c>
      <c r="P199" s="50">
        <v>83657.631578947359</v>
      </c>
      <c r="Q199" s="50">
        <v>0</v>
      </c>
      <c r="R199" s="50">
        <v>0</v>
      </c>
      <c r="S199" s="50">
        <v>50</v>
      </c>
      <c r="T199" s="50">
        <v>125486.44736842107</v>
      </c>
      <c r="U199" s="7">
        <v>40725</v>
      </c>
      <c r="V199" s="7" t="s">
        <v>180</v>
      </c>
      <c r="W199" s="6" t="s">
        <v>825</v>
      </c>
      <c r="X199" s="34" t="s">
        <v>17</v>
      </c>
      <c r="Y199" s="45" t="s">
        <v>903</v>
      </c>
      <c r="Z199" s="40"/>
      <c r="AA199" s="39"/>
    </row>
    <row r="200" spans="1:27" s="8" customFormat="1" x14ac:dyDescent="0.2">
      <c r="A200" s="29">
        <v>2019</v>
      </c>
      <c r="B200" s="4" t="s">
        <v>916</v>
      </c>
      <c r="C200" s="1" t="s">
        <v>193</v>
      </c>
      <c r="D200" s="2" t="s">
        <v>161</v>
      </c>
      <c r="E200" s="2" t="s">
        <v>105</v>
      </c>
      <c r="F200" s="2" t="s">
        <v>587</v>
      </c>
      <c r="G200" s="1" t="s">
        <v>55</v>
      </c>
      <c r="H200" s="3" t="s">
        <v>588</v>
      </c>
      <c r="I200" s="3" t="s">
        <v>589</v>
      </c>
      <c r="J200" s="2" t="s">
        <v>16</v>
      </c>
      <c r="K200" s="36" t="s">
        <v>924</v>
      </c>
      <c r="L200" s="6" t="s">
        <v>9</v>
      </c>
      <c r="M200" s="50">
        <v>895432</v>
      </c>
      <c r="N200" s="50">
        <v>634629</v>
      </c>
      <c r="O200" s="50">
        <v>55</v>
      </c>
      <c r="P200" s="50">
        <v>213995.9539473684</v>
      </c>
      <c r="Q200" s="50">
        <v>20</v>
      </c>
      <c r="R200" s="50">
        <v>93380.052631578947</v>
      </c>
      <c r="S200" s="50">
        <v>110</v>
      </c>
      <c r="T200" s="50">
        <v>513590.28947368421</v>
      </c>
      <c r="U200" s="7">
        <v>40725</v>
      </c>
      <c r="V200" s="7" t="s">
        <v>180</v>
      </c>
      <c r="W200" s="6" t="s">
        <v>825</v>
      </c>
      <c r="X200" s="34" t="s">
        <v>17</v>
      </c>
      <c r="Y200" s="45" t="s">
        <v>903</v>
      </c>
      <c r="Z200" s="40">
        <v>10</v>
      </c>
      <c r="AA200" s="39">
        <v>43555</v>
      </c>
    </row>
    <row r="201" spans="1:27" s="8" customFormat="1" x14ac:dyDescent="0.2">
      <c r="A201" s="29">
        <v>2019</v>
      </c>
      <c r="B201" s="4" t="s">
        <v>916</v>
      </c>
      <c r="C201" s="10" t="s">
        <v>233</v>
      </c>
      <c r="D201" s="12" t="s">
        <v>163</v>
      </c>
      <c r="E201" s="12" t="s">
        <v>111</v>
      </c>
      <c r="F201" s="12" t="s">
        <v>762</v>
      </c>
      <c r="G201" s="13" t="s">
        <v>67</v>
      </c>
      <c r="H201" s="12" t="s">
        <v>590</v>
      </c>
      <c r="I201" s="3" t="s">
        <v>792</v>
      </c>
      <c r="J201" s="35" t="s">
        <v>16</v>
      </c>
      <c r="K201" s="5" t="s">
        <v>908</v>
      </c>
      <c r="L201" s="6" t="s">
        <v>9</v>
      </c>
      <c r="M201" s="50">
        <v>3289529</v>
      </c>
      <c r="N201" s="50">
        <v>1496437</v>
      </c>
      <c r="O201" s="50">
        <v>40</v>
      </c>
      <c r="P201" s="50">
        <v>569573.42105263157</v>
      </c>
      <c r="Q201" s="50">
        <v>10</v>
      </c>
      <c r="R201" s="50">
        <v>170872.0263157895</v>
      </c>
      <c r="S201" s="50">
        <v>31</v>
      </c>
      <c r="T201" s="50">
        <v>529703.28157894744</v>
      </c>
      <c r="U201" s="15">
        <v>35278</v>
      </c>
      <c r="V201" s="15" t="s">
        <v>180</v>
      </c>
      <c r="W201" s="20" t="s">
        <v>825</v>
      </c>
      <c r="X201" s="34" t="s">
        <v>17</v>
      </c>
      <c r="Y201" s="45" t="s">
        <v>903</v>
      </c>
      <c r="Z201" s="40">
        <v>10</v>
      </c>
      <c r="AA201" s="39">
        <v>43555</v>
      </c>
    </row>
    <row r="202" spans="1:27" s="8" customFormat="1" x14ac:dyDescent="0.2">
      <c r="A202" s="29">
        <v>2019</v>
      </c>
      <c r="B202" s="4" t="s">
        <v>916</v>
      </c>
      <c r="C202" s="9" t="s">
        <v>12</v>
      </c>
      <c r="D202" s="2" t="s">
        <v>207</v>
      </c>
      <c r="E202" s="2" t="s">
        <v>31</v>
      </c>
      <c r="F202" s="2" t="s">
        <v>591</v>
      </c>
      <c r="G202" s="1" t="s">
        <v>14</v>
      </c>
      <c r="H202" s="2" t="s">
        <v>592</v>
      </c>
      <c r="I202" s="3" t="s">
        <v>58</v>
      </c>
      <c r="J202" s="2" t="s">
        <v>16</v>
      </c>
      <c r="K202" s="5" t="s">
        <v>926</v>
      </c>
      <c r="L202" s="6" t="s">
        <v>9</v>
      </c>
      <c r="M202" s="50">
        <v>891315</v>
      </c>
      <c r="N202" s="50">
        <v>644751</v>
      </c>
      <c r="O202" s="50">
        <v>33</v>
      </c>
      <c r="P202" s="50">
        <v>109006.1644736842</v>
      </c>
      <c r="Q202" s="50">
        <v>0</v>
      </c>
      <c r="R202" s="50">
        <v>0</v>
      </c>
      <c r="S202" s="50">
        <v>24</v>
      </c>
      <c r="T202" s="50">
        <v>95132.652631578938</v>
      </c>
      <c r="U202" s="7">
        <v>33983</v>
      </c>
      <c r="V202" s="7" t="s">
        <v>180</v>
      </c>
      <c r="W202" s="6" t="s">
        <v>825</v>
      </c>
      <c r="X202" s="34" t="s">
        <v>932</v>
      </c>
      <c r="Y202" s="45" t="s">
        <v>903</v>
      </c>
      <c r="Z202" s="40"/>
      <c r="AA202" s="39"/>
    </row>
    <row r="203" spans="1:27" s="8" customFormat="1" x14ac:dyDescent="0.2">
      <c r="A203" s="29">
        <v>2019</v>
      </c>
      <c r="B203" s="4" t="s">
        <v>916</v>
      </c>
      <c r="C203" s="9" t="s">
        <v>12</v>
      </c>
      <c r="D203" s="2" t="s">
        <v>593</v>
      </c>
      <c r="E203" s="2" t="s">
        <v>123</v>
      </c>
      <c r="F203" s="2" t="s">
        <v>594</v>
      </c>
      <c r="G203" s="1" t="s">
        <v>25</v>
      </c>
      <c r="H203" s="2" t="s">
        <v>15</v>
      </c>
      <c r="I203" s="3" t="s">
        <v>410</v>
      </c>
      <c r="J203" s="35" t="s">
        <v>16</v>
      </c>
      <c r="K203" s="5" t="s">
        <v>907</v>
      </c>
      <c r="L203" s="6" t="s">
        <v>9</v>
      </c>
      <c r="M203" s="50">
        <v>687103</v>
      </c>
      <c r="N203" s="50">
        <v>537481</v>
      </c>
      <c r="O203" s="50">
        <v>30</v>
      </c>
      <c r="P203" s="50">
        <v>85477.105263157893</v>
      </c>
      <c r="Q203" s="50">
        <v>0</v>
      </c>
      <c r="R203" s="50">
        <v>0</v>
      </c>
      <c r="S203" s="50">
        <v>12</v>
      </c>
      <c r="T203" s="50">
        <v>41029.010526315789</v>
      </c>
      <c r="U203" s="7">
        <v>38384</v>
      </c>
      <c r="V203" s="7" t="s">
        <v>180</v>
      </c>
      <c r="W203" s="6" t="s">
        <v>825</v>
      </c>
      <c r="X203" s="34" t="s">
        <v>932</v>
      </c>
      <c r="Y203" s="45" t="s">
        <v>903</v>
      </c>
      <c r="Z203" s="40"/>
      <c r="AA203" s="39"/>
    </row>
    <row r="204" spans="1:27" s="8" customFormat="1" x14ac:dyDescent="0.2">
      <c r="A204" s="29">
        <v>2019</v>
      </c>
      <c r="B204" s="4" t="s">
        <v>916</v>
      </c>
      <c r="C204" s="9" t="s">
        <v>12</v>
      </c>
      <c r="D204" s="2" t="s">
        <v>164</v>
      </c>
      <c r="E204" s="2" t="s">
        <v>595</v>
      </c>
      <c r="F204" s="2" t="s">
        <v>596</v>
      </c>
      <c r="G204" s="1" t="s">
        <v>55</v>
      </c>
      <c r="H204" s="2" t="s">
        <v>138</v>
      </c>
      <c r="I204" s="3" t="s">
        <v>433</v>
      </c>
      <c r="J204" s="2" t="s">
        <v>16</v>
      </c>
      <c r="K204" s="5" t="s">
        <v>907</v>
      </c>
      <c r="L204" s="6" t="s">
        <v>9</v>
      </c>
      <c r="M204" s="50">
        <v>921585</v>
      </c>
      <c r="N204" s="50">
        <v>583366</v>
      </c>
      <c r="O204" s="50">
        <v>0</v>
      </c>
      <c r="P204" s="50">
        <v>0</v>
      </c>
      <c r="Q204" s="50">
        <v>0</v>
      </c>
      <c r="R204" s="50">
        <v>0</v>
      </c>
      <c r="S204" s="50">
        <v>0</v>
      </c>
      <c r="T204" s="50">
        <v>0</v>
      </c>
      <c r="U204" s="7">
        <v>29799</v>
      </c>
      <c r="V204" s="7" t="s">
        <v>180</v>
      </c>
      <c r="W204" s="6" t="s">
        <v>825</v>
      </c>
      <c r="X204" s="34" t="s">
        <v>17</v>
      </c>
      <c r="Y204" s="45" t="s">
        <v>903</v>
      </c>
      <c r="Z204" s="40"/>
      <c r="AA204" s="39"/>
    </row>
    <row r="205" spans="1:27" s="8" customFormat="1" x14ac:dyDescent="0.2">
      <c r="A205" s="29">
        <v>2019</v>
      </c>
      <c r="B205" s="4" t="s">
        <v>916</v>
      </c>
      <c r="C205" s="9" t="s">
        <v>40</v>
      </c>
      <c r="D205" s="2" t="s">
        <v>165</v>
      </c>
      <c r="E205" s="2" t="s">
        <v>150</v>
      </c>
      <c r="F205" s="2" t="s">
        <v>597</v>
      </c>
      <c r="G205" s="1" t="s">
        <v>22</v>
      </c>
      <c r="H205" s="2" t="s">
        <v>104</v>
      </c>
      <c r="I205" s="3" t="s">
        <v>598</v>
      </c>
      <c r="J205" s="35" t="s">
        <v>16</v>
      </c>
      <c r="K205" s="5" t="s">
        <v>907</v>
      </c>
      <c r="L205" s="6" t="s">
        <v>9</v>
      </c>
      <c r="M205" s="50">
        <v>1181660</v>
      </c>
      <c r="N205" s="50">
        <v>889772</v>
      </c>
      <c r="O205" s="50">
        <v>35</v>
      </c>
      <c r="P205" s="50">
        <v>194944.47368421053</v>
      </c>
      <c r="Q205" s="50">
        <v>0</v>
      </c>
      <c r="R205" s="50">
        <v>0</v>
      </c>
      <c r="S205" s="50">
        <v>25</v>
      </c>
      <c r="T205" s="50">
        <v>167095.26315789475</v>
      </c>
      <c r="U205" s="7">
        <v>29448</v>
      </c>
      <c r="V205" s="7" t="s">
        <v>180</v>
      </c>
      <c r="W205" s="6" t="s">
        <v>825</v>
      </c>
      <c r="X205" s="34" t="s">
        <v>17</v>
      </c>
      <c r="Y205" s="45" t="s">
        <v>903</v>
      </c>
      <c r="Z205" s="40">
        <v>10</v>
      </c>
      <c r="AA205" s="39">
        <v>43555</v>
      </c>
    </row>
    <row r="206" spans="1:27" s="8" customFormat="1" x14ac:dyDescent="0.2">
      <c r="A206" s="29">
        <v>2019</v>
      </c>
      <c r="B206" s="4" t="s">
        <v>916</v>
      </c>
      <c r="C206" s="9" t="s">
        <v>11</v>
      </c>
      <c r="D206" s="2" t="s">
        <v>133</v>
      </c>
      <c r="E206" s="2" t="s">
        <v>447</v>
      </c>
      <c r="F206" s="2" t="s">
        <v>763</v>
      </c>
      <c r="G206" s="1" t="s">
        <v>25</v>
      </c>
      <c r="H206" s="2" t="s">
        <v>599</v>
      </c>
      <c r="I206" s="3" t="s">
        <v>600</v>
      </c>
      <c r="J206" s="2" t="s">
        <v>16</v>
      </c>
      <c r="K206" s="5" t="s">
        <v>930</v>
      </c>
      <c r="L206" s="6" t="s">
        <v>9</v>
      </c>
      <c r="M206" s="50">
        <v>746281</v>
      </c>
      <c r="N206" s="50">
        <v>493277</v>
      </c>
      <c r="O206" s="50">
        <v>40</v>
      </c>
      <c r="P206" s="50">
        <v>113969.47368421052</v>
      </c>
      <c r="Q206" s="50">
        <v>21</v>
      </c>
      <c r="R206" s="50">
        <v>71800.76842105262</v>
      </c>
      <c r="S206" s="50">
        <v>40</v>
      </c>
      <c r="T206" s="50">
        <v>136763.36842105261</v>
      </c>
      <c r="U206" s="7">
        <v>35551</v>
      </c>
      <c r="V206" s="7" t="s">
        <v>180</v>
      </c>
      <c r="W206" s="6" t="s">
        <v>825</v>
      </c>
      <c r="X206" s="34" t="s">
        <v>17</v>
      </c>
      <c r="Y206" s="45" t="s">
        <v>903</v>
      </c>
      <c r="Z206" s="40"/>
      <c r="AA206" s="39"/>
    </row>
    <row r="207" spans="1:27" s="8" customFormat="1" x14ac:dyDescent="0.2">
      <c r="A207" s="29">
        <v>2019</v>
      </c>
      <c r="B207" s="4" t="s">
        <v>916</v>
      </c>
      <c r="C207" s="9" t="s">
        <v>233</v>
      </c>
      <c r="D207" s="2" t="s">
        <v>601</v>
      </c>
      <c r="E207" s="2" t="s">
        <v>602</v>
      </c>
      <c r="F207" s="2" t="s">
        <v>603</v>
      </c>
      <c r="G207" s="1" t="s">
        <v>917</v>
      </c>
      <c r="H207" s="2" t="s">
        <v>34</v>
      </c>
      <c r="I207" s="3" t="s">
        <v>604</v>
      </c>
      <c r="J207" s="35" t="s">
        <v>16</v>
      </c>
      <c r="K207" s="5" t="s">
        <v>923</v>
      </c>
      <c r="L207" s="6" t="s">
        <v>9</v>
      </c>
      <c r="M207" s="50">
        <f>3784343+304607</f>
        <v>4088950</v>
      </c>
      <c r="N207" s="50">
        <f>2285123+222476</f>
        <v>2507599</v>
      </c>
      <c r="O207" s="50">
        <v>40</v>
      </c>
      <c r="P207" s="50">
        <v>671559.21052631573</v>
      </c>
      <c r="Q207" s="50">
        <v>38</v>
      </c>
      <c r="R207" s="50">
        <v>765577.5</v>
      </c>
      <c r="S207" s="50">
        <v>25</v>
      </c>
      <c r="T207" s="50">
        <v>503669.40789473685</v>
      </c>
      <c r="U207" s="7">
        <v>33973</v>
      </c>
      <c r="V207" s="7" t="s">
        <v>180</v>
      </c>
      <c r="W207" s="6" t="s">
        <v>825</v>
      </c>
      <c r="X207" s="34" t="s">
        <v>933</v>
      </c>
      <c r="Y207" s="45" t="s">
        <v>903</v>
      </c>
      <c r="Z207" s="40">
        <v>10</v>
      </c>
      <c r="AA207" s="39">
        <v>43555</v>
      </c>
    </row>
    <row r="208" spans="1:27" s="8" customFormat="1" x14ac:dyDescent="0.2">
      <c r="A208" s="29">
        <v>2019</v>
      </c>
      <c r="B208" s="4" t="s">
        <v>916</v>
      </c>
      <c r="C208" s="9" t="s">
        <v>18</v>
      </c>
      <c r="D208" s="2" t="s">
        <v>169</v>
      </c>
      <c r="E208" s="2" t="s">
        <v>605</v>
      </c>
      <c r="F208" s="2" t="s">
        <v>606</v>
      </c>
      <c r="G208" s="1" t="s">
        <v>131</v>
      </c>
      <c r="H208" s="2" t="s">
        <v>94</v>
      </c>
      <c r="I208" s="3" t="s">
        <v>375</v>
      </c>
      <c r="J208" s="2" t="s">
        <v>16</v>
      </c>
      <c r="K208" s="5" t="s">
        <v>908</v>
      </c>
      <c r="L208" s="6" t="s">
        <v>9</v>
      </c>
      <c r="M208" s="50">
        <v>2337606</v>
      </c>
      <c r="N208" s="50">
        <v>1736737</v>
      </c>
      <c r="O208" s="50">
        <v>40</v>
      </c>
      <c r="P208" s="50">
        <v>396729.47368421056</v>
      </c>
      <c r="Q208" s="50">
        <v>0</v>
      </c>
      <c r="R208" s="50">
        <v>0</v>
      </c>
      <c r="S208" s="50">
        <v>100</v>
      </c>
      <c r="T208" s="50">
        <v>1190188.4210526315</v>
      </c>
      <c r="U208" s="7">
        <v>36161</v>
      </c>
      <c r="V208" s="7" t="s">
        <v>180</v>
      </c>
      <c r="W208" s="6" t="s">
        <v>825</v>
      </c>
      <c r="X208" s="34" t="s">
        <v>932</v>
      </c>
      <c r="Y208" s="45" t="s">
        <v>903</v>
      </c>
      <c r="Z208" s="40">
        <v>10</v>
      </c>
      <c r="AA208" s="39">
        <v>43555</v>
      </c>
    </row>
    <row r="209" spans="1:27" s="8" customFormat="1" x14ac:dyDescent="0.2">
      <c r="A209" s="29">
        <v>2019</v>
      </c>
      <c r="B209" s="4" t="s">
        <v>916</v>
      </c>
      <c r="C209" s="9" t="s">
        <v>11</v>
      </c>
      <c r="D209" s="2" t="s">
        <v>169</v>
      </c>
      <c r="E209" s="2" t="s">
        <v>78</v>
      </c>
      <c r="F209" s="2" t="s">
        <v>764</v>
      </c>
      <c r="G209" s="1" t="s">
        <v>14</v>
      </c>
      <c r="H209" s="2" t="s">
        <v>104</v>
      </c>
      <c r="I209" s="3" t="s">
        <v>410</v>
      </c>
      <c r="J209" s="35" t="s">
        <v>16</v>
      </c>
      <c r="K209" s="5" t="s">
        <v>930</v>
      </c>
      <c r="L209" s="6" t="s">
        <v>9</v>
      </c>
      <c r="M209" s="50">
        <v>900340</v>
      </c>
      <c r="N209" s="50">
        <v>527476</v>
      </c>
      <c r="O209" s="50">
        <v>5</v>
      </c>
      <c r="P209" s="50">
        <v>16516.085526315786</v>
      </c>
      <c r="Q209" s="50">
        <v>0</v>
      </c>
      <c r="R209" s="50">
        <v>0</v>
      </c>
      <c r="S209" s="50">
        <v>6</v>
      </c>
      <c r="T209" s="50">
        <v>23783.163157894734</v>
      </c>
      <c r="U209" s="7">
        <v>34243</v>
      </c>
      <c r="V209" s="7" t="s">
        <v>180</v>
      </c>
      <c r="W209" s="6" t="s">
        <v>825</v>
      </c>
      <c r="X209" s="34" t="s">
        <v>17</v>
      </c>
      <c r="Y209" s="45" t="s">
        <v>903</v>
      </c>
      <c r="Z209" s="40"/>
      <c r="AA209" s="39"/>
    </row>
    <row r="210" spans="1:27" s="8" customFormat="1" x14ac:dyDescent="0.2">
      <c r="A210" s="29">
        <v>2019</v>
      </c>
      <c r="B210" s="4" t="s">
        <v>916</v>
      </c>
      <c r="C210" s="9" t="s">
        <v>18</v>
      </c>
      <c r="D210" s="2" t="s">
        <v>331</v>
      </c>
      <c r="E210" s="2" t="s">
        <v>78</v>
      </c>
      <c r="F210" s="2" t="s">
        <v>607</v>
      </c>
      <c r="G210" s="1" t="s">
        <v>67</v>
      </c>
      <c r="H210" s="2" t="s">
        <v>72</v>
      </c>
      <c r="I210" s="3" t="s">
        <v>608</v>
      </c>
      <c r="J210" s="2" t="s">
        <v>16</v>
      </c>
      <c r="K210" s="5" t="s">
        <v>908</v>
      </c>
      <c r="L210" s="6" t="s">
        <v>9</v>
      </c>
      <c r="M210" s="50">
        <v>3335645</v>
      </c>
      <c r="N210" s="50">
        <v>2734616</v>
      </c>
      <c r="O210" s="50">
        <v>40</v>
      </c>
      <c r="P210" s="50">
        <v>569573.42105263157</v>
      </c>
      <c r="Q210" s="50">
        <v>0</v>
      </c>
      <c r="R210" s="50">
        <v>0</v>
      </c>
      <c r="S210" s="50">
        <v>10</v>
      </c>
      <c r="T210" s="50">
        <v>170872.0263157895</v>
      </c>
      <c r="U210" s="7">
        <v>32174</v>
      </c>
      <c r="V210" s="7" t="s">
        <v>180</v>
      </c>
      <c r="W210" s="6" t="s">
        <v>825</v>
      </c>
      <c r="X210" s="34" t="s">
        <v>17</v>
      </c>
      <c r="Y210" s="45" t="s">
        <v>903</v>
      </c>
      <c r="Z210" s="40">
        <v>10</v>
      </c>
      <c r="AA210" s="39">
        <v>43555</v>
      </c>
    </row>
    <row r="211" spans="1:27" s="8" customFormat="1" x14ac:dyDescent="0.2">
      <c r="A211" s="29">
        <v>2019</v>
      </c>
      <c r="B211" s="4" t="s">
        <v>916</v>
      </c>
      <c r="C211" s="9" t="s">
        <v>11</v>
      </c>
      <c r="D211" s="2" t="s">
        <v>609</v>
      </c>
      <c r="E211" s="2" t="s">
        <v>610</v>
      </c>
      <c r="F211" s="2" t="s">
        <v>765</v>
      </c>
      <c r="G211" s="1" t="s">
        <v>128</v>
      </c>
      <c r="H211" s="2" t="s">
        <v>26</v>
      </c>
      <c r="I211" s="3" t="s">
        <v>814</v>
      </c>
      <c r="J211" s="35" t="s">
        <v>16</v>
      </c>
      <c r="K211" s="5" t="s">
        <v>907</v>
      </c>
      <c r="L211" s="6" t="s">
        <v>9</v>
      </c>
      <c r="M211" s="50">
        <v>639677</v>
      </c>
      <c r="N211" s="50">
        <v>426923</v>
      </c>
      <c r="O211" s="50">
        <v>77</v>
      </c>
      <c r="P211" s="50">
        <v>194403.72368421053</v>
      </c>
      <c r="Q211" s="50">
        <v>0</v>
      </c>
      <c r="R211" s="50">
        <v>0</v>
      </c>
      <c r="S211" s="50">
        <v>122</v>
      </c>
      <c r="T211" s="50">
        <v>369619.5473684211</v>
      </c>
      <c r="U211" s="7">
        <v>32568</v>
      </c>
      <c r="V211" s="7" t="s">
        <v>180</v>
      </c>
      <c r="W211" s="6" t="s">
        <v>825</v>
      </c>
      <c r="X211" s="34" t="s">
        <v>17</v>
      </c>
      <c r="Y211" s="45" t="s">
        <v>903</v>
      </c>
      <c r="Z211" s="40"/>
      <c r="AA211" s="39"/>
    </row>
    <row r="212" spans="1:27" s="8" customFormat="1" x14ac:dyDescent="0.2">
      <c r="A212" s="29">
        <v>2019</v>
      </c>
      <c r="B212" s="4" t="s">
        <v>916</v>
      </c>
      <c r="C212" s="9" t="s">
        <v>233</v>
      </c>
      <c r="D212" s="2" t="s">
        <v>857</v>
      </c>
      <c r="E212" s="2" t="s">
        <v>858</v>
      </c>
      <c r="F212" s="2" t="s">
        <v>775</v>
      </c>
      <c r="G212" s="1" t="s">
        <v>917</v>
      </c>
      <c r="H212" s="2" t="s">
        <v>859</v>
      </c>
      <c r="I212" s="3" t="s">
        <v>860</v>
      </c>
      <c r="J212" s="2" t="s">
        <v>16</v>
      </c>
      <c r="K212" s="36" t="s">
        <v>912</v>
      </c>
      <c r="L212" s="6" t="s">
        <v>9</v>
      </c>
      <c r="M212" s="50">
        <f>3580706+261112</f>
        <v>3841818</v>
      </c>
      <c r="N212" s="50">
        <f>2837884+204983</f>
        <v>3042867</v>
      </c>
      <c r="O212" s="50">
        <v>40</v>
      </c>
      <c r="P212" s="50">
        <v>671559.21052631573</v>
      </c>
      <c r="Q212" s="50">
        <v>0</v>
      </c>
      <c r="R212" s="50">
        <v>0</v>
      </c>
      <c r="S212" s="50">
        <v>38</v>
      </c>
      <c r="T212" s="50">
        <v>765577.5</v>
      </c>
      <c r="U212" s="7">
        <v>43101</v>
      </c>
      <c r="V212" s="7" t="s">
        <v>180</v>
      </c>
      <c r="W212" s="6" t="s">
        <v>825</v>
      </c>
      <c r="X212" s="34" t="s">
        <v>920</v>
      </c>
      <c r="Y212" s="45" t="s">
        <v>903</v>
      </c>
      <c r="Z212" s="4">
        <v>10</v>
      </c>
      <c r="AA212" s="39">
        <v>43555</v>
      </c>
    </row>
    <row r="213" spans="1:27" s="8" customFormat="1" x14ac:dyDescent="0.2">
      <c r="A213" s="29">
        <v>2019</v>
      </c>
      <c r="B213" s="4" t="s">
        <v>916</v>
      </c>
      <c r="C213" s="9" t="s">
        <v>12</v>
      </c>
      <c r="D213" s="2" t="s">
        <v>171</v>
      </c>
      <c r="E213" s="2" t="s">
        <v>215</v>
      </c>
      <c r="F213" s="2" t="s">
        <v>766</v>
      </c>
      <c r="G213" s="1" t="s">
        <v>14</v>
      </c>
      <c r="H213" s="2" t="s">
        <v>63</v>
      </c>
      <c r="I213" s="3" t="s">
        <v>232</v>
      </c>
      <c r="J213" s="35" t="s">
        <v>16</v>
      </c>
      <c r="K213" s="5" t="s">
        <v>930</v>
      </c>
      <c r="L213" s="6" t="s">
        <v>9</v>
      </c>
      <c r="M213" s="50">
        <v>860581</v>
      </c>
      <c r="N213" s="50">
        <v>547883</v>
      </c>
      <c r="O213" s="50">
        <v>40</v>
      </c>
      <c r="P213" s="50">
        <v>132128.68421052629</v>
      </c>
      <c r="Q213" s="50">
        <v>0</v>
      </c>
      <c r="R213" s="50">
        <v>0</v>
      </c>
      <c r="S213" s="50">
        <v>51</v>
      </c>
      <c r="T213" s="50">
        <v>202156.88684210525</v>
      </c>
      <c r="U213" s="7">
        <v>32174</v>
      </c>
      <c r="V213" s="7" t="s">
        <v>180</v>
      </c>
      <c r="W213" s="6" t="s">
        <v>825</v>
      </c>
      <c r="X213" s="34" t="s">
        <v>17</v>
      </c>
      <c r="Y213" s="45" t="s">
        <v>903</v>
      </c>
      <c r="Z213" s="40"/>
      <c r="AA213" s="39"/>
    </row>
    <row r="214" spans="1:27" s="8" customFormat="1" x14ac:dyDescent="0.2">
      <c r="A214" s="29">
        <v>2019</v>
      </c>
      <c r="B214" s="4" t="s">
        <v>916</v>
      </c>
      <c r="C214" s="9" t="s">
        <v>11</v>
      </c>
      <c r="D214" s="2" t="s">
        <v>171</v>
      </c>
      <c r="E214" s="2" t="s">
        <v>215</v>
      </c>
      <c r="F214" s="2" t="s">
        <v>611</v>
      </c>
      <c r="G214" s="1" t="s">
        <v>25</v>
      </c>
      <c r="H214" s="2" t="s">
        <v>104</v>
      </c>
      <c r="I214" s="3" t="s">
        <v>27</v>
      </c>
      <c r="J214" s="2" t="s">
        <v>16</v>
      </c>
      <c r="K214" s="5" t="s">
        <v>907</v>
      </c>
      <c r="L214" s="6" t="s">
        <v>9</v>
      </c>
      <c r="M214" s="50">
        <v>704646</v>
      </c>
      <c r="N214" s="50">
        <v>565660</v>
      </c>
      <c r="O214" s="50">
        <v>40</v>
      </c>
      <c r="P214" s="50">
        <v>113969.47368421052</v>
      </c>
      <c r="Q214" s="50">
        <v>25</v>
      </c>
      <c r="R214" s="50">
        <v>85477.105263157893</v>
      </c>
      <c r="S214" s="50">
        <v>84</v>
      </c>
      <c r="T214" s="50">
        <v>287203.07368421048</v>
      </c>
      <c r="U214" s="7">
        <v>35349</v>
      </c>
      <c r="V214" s="7" t="s">
        <v>180</v>
      </c>
      <c r="W214" s="6" t="s">
        <v>825</v>
      </c>
      <c r="X214" s="34" t="s">
        <v>17</v>
      </c>
      <c r="Y214" s="45" t="s">
        <v>903</v>
      </c>
      <c r="Z214" s="40"/>
      <c r="AA214" s="39"/>
    </row>
    <row r="215" spans="1:27" s="8" customFormat="1" x14ac:dyDescent="0.2">
      <c r="A215" s="29">
        <v>2019</v>
      </c>
      <c r="B215" s="4" t="s">
        <v>916</v>
      </c>
      <c r="C215" s="9" t="s">
        <v>193</v>
      </c>
      <c r="D215" s="2" t="s">
        <v>171</v>
      </c>
      <c r="E215" s="2" t="s">
        <v>612</v>
      </c>
      <c r="F215" s="2" t="s">
        <v>613</v>
      </c>
      <c r="G215" s="1" t="s">
        <v>156</v>
      </c>
      <c r="H215" s="2" t="s">
        <v>614</v>
      </c>
      <c r="I215" s="3" t="s">
        <v>800</v>
      </c>
      <c r="J215" s="35" t="s">
        <v>16</v>
      </c>
      <c r="K215" s="5" t="s">
        <v>909</v>
      </c>
      <c r="L215" s="6" t="s">
        <v>9</v>
      </c>
      <c r="M215" s="50">
        <v>1861749</v>
      </c>
      <c r="N215" s="50">
        <v>1211370</v>
      </c>
      <c r="O215" s="50">
        <v>40</v>
      </c>
      <c r="P215" s="50">
        <v>325453.42105263157</v>
      </c>
      <c r="Q215" s="50">
        <v>0</v>
      </c>
      <c r="R215" s="50">
        <v>0</v>
      </c>
      <c r="S215" s="50">
        <v>48</v>
      </c>
      <c r="T215" s="50">
        <v>468652.92631578946</v>
      </c>
      <c r="U215" s="7">
        <v>35278</v>
      </c>
      <c r="V215" s="7" t="s">
        <v>180</v>
      </c>
      <c r="W215" s="6" t="s">
        <v>825</v>
      </c>
      <c r="X215" s="34" t="s">
        <v>17</v>
      </c>
      <c r="Y215" s="45" t="s">
        <v>903</v>
      </c>
      <c r="Z215" s="40">
        <v>10</v>
      </c>
      <c r="AA215" s="39">
        <v>43555</v>
      </c>
    </row>
    <row r="216" spans="1:27" s="8" customFormat="1" x14ac:dyDescent="0.2">
      <c r="A216" s="29">
        <v>2019</v>
      </c>
      <c r="B216" s="4" t="s">
        <v>916</v>
      </c>
      <c r="C216" s="9" t="s">
        <v>12</v>
      </c>
      <c r="D216" s="2" t="s">
        <v>171</v>
      </c>
      <c r="E216" s="2" t="s">
        <v>615</v>
      </c>
      <c r="F216" s="2" t="s">
        <v>91</v>
      </c>
      <c r="G216" s="1" t="s">
        <v>14</v>
      </c>
      <c r="H216" s="2" t="s">
        <v>46</v>
      </c>
      <c r="I216" s="3" t="s">
        <v>410</v>
      </c>
      <c r="J216" s="2" t="s">
        <v>16</v>
      </c>
      <c r="K216" s="5" t="s">
        <v>905</v>
      </c>
      <c r="L216" s="6" t="s">
        <v>9</v>
      </c>
      <c r="M216" s="50">
        <v>784859</v>
      </c>
      <c r="N216" s="50">
        <v>578745</v>
      </c>
      <c r="O216" s="50">
        <v>62</v>
      </c>
      <c r="P216" s="50">
        <v>204799.46052631576</v>
      </c>
      <c r="Q216" s="50">
        <v>14</v>
      </c>
      <c r="R216" s="50">
        <v>55494.047368421052</v>
      </c>
      <c r="S216" s="50">
        <v>107</v>
      </c>
      <c r="T216" s="50">
        <v>424133.07631578943</v>
      </c>
      <c r="U216" s="7">
        <v>36235</v>
      </c>
      <c r="V216" s="7" t="s">
        <v>180</v>
      </c>
      <c r="W216" s="6" t="s">
        <v>825</v>
      </c>
      <c r="X216" s="34" t="s">
        <v>17</v>
      </c>
      <c r="Y216" s="45" t="s">
        <v>903</v>
      </c>
      <c r="Z216" s="40"/>
      <c r="AA216" s="39"/>
    </row>
    <row r="217" spans="1:27" s="8" customFormat="1" x14ac:dyDescent="0.2">
      <c r="A217" s="29">
        <v>2019</v>
      </c>
      <c r="B217" s="4" t="s">
        <v>916</v>
      </c>
      <c r="C217" s="9" t="s">
        <v>18</v>
      </c>
      <c r="D217" s="2" t="s">
        <v>616</v>
      </c>
      <c r="E217" s="2" t="s">
        <v>617</v>
      </c>
      <c r="F217" s="2" t="s">
        <v>84</v>
      </c>
      <c r="G217" s="1" t="s">
        <v>65</v>
      </c>
      <c r="H217" s="2" t="s">
        <v>618</v>
      </c>
      <c r="I217" s="3" t="s">
        <v>619</v>
      </c>
      <c r="J217" s="35" t="s">
        <v>16</v>
      </c>
      <c r="K217" s="5" t="s">
        <v>908</v>
      </c>
      <c r="L217" s="6" t="s">
        <v>9</v>
      </c>
      <c r="M217" s="50">
        <v>2935944</v>
      </c>
      <c r="N217" s="50">
        <v>2383582</v>
      </c>
      <c r="O217" s="50">
        <v>40</v>
      </c>
      <c r="P217" s="50">
        <v>496236.57894736843</v>
      </c>
      <c r="Q217" s="50">
        <v>0</v>
      </c>
      <c r="R217" s="50">
        <v>0</v>
      </c>
      <c r="S217" s="50">
        <v>27</v>
      </c>
      <c r="T217" s="50">
        <v>401951.62894736842</v>
      </c>
      <c r="U217" s="7">
        <v>32599</v>
      </c>
      <c r="V217" s="7" t="s">
        <v>180</v>
      </c>
      <c r="W217" s="6" t="s">
        <v>825</v>
      </c>
      <c r="X217" s="34" t="s">
        <v>17</v>
      </c>
      <c r="Y217" s="45" t="s">
        <v>903</v>
      </c>
      <c r="Z217" s="40">
        <v>10</v>
      </c>
      <c r="AA217" s="39">
        <v>43555</v>
      </c>
    </row>
    <row r="218" spans="1:27" s="8" customFormat="1" x14ac:dyDescent="0.2">
      <c r="A218" s="29">
        <v>2019</v>
      </c>
      <c r="B218" s="4" t="s">
        <v>916</v>
      </c>
      <c r="C218" s="9" t="s">
        <v>12</v>
      </c>
      <c r="D218" s="10" t="s">
        <v>86</v>
      </c>
      <c r="E218" s="10" t="s">
        <v>78</v>
      </c>
      <c r="F218" s="10" t="s">
        <v>620</v>
      </c>
      <c r="G218" s="10" t="s">
        <v>36</v>
      </c>
      <c r="H218" s="17" t="s">
        <v>621</v>
      </c>
      <c r="I218" s="17" t="s">
        <v>622</v>
      </c>
      <c r="J218" s="2" t="s">
        <v>16</v>
      </c>
      <c r="K218" s="36" t="s">
        <v>8</v>
      </c>
      <c r="L218" s="6" t="s">
        <v>9</v>
      </c>
      <c r="M218" s="50">
        <v>501373</v>
      </c>
      <c r="N218" s="50">
        <v>188707</v>
      </c>
      <c r="O218" s="50">
        <v>40</v>
      </c>
      <c r="P218" s="50">
        <v>83657.631578947359</v>
      </c>
      <c r="Q218" s="50">
        <v>0</v>
      </c>
      <c r="R218" s="50">
        <v>0</v>
      </c>
      <c r="S218" s="50">
        <v>43</v>
      </c>
      <c r="T218" s="50">
        <v>107918.34473684212</v>
      </c>
      <c r="U218" s="7">
        <v>41091</v>
      </c>
      <c r="V218" s="7" t="s">
        <v>180</v>
      </c>
      <c r="W218" s="6" t="s">
        <v>825</v>
      </c>
      <c r="X218" s="34" t="s">
        <v>17</v>
      </c>
      <c r="Y218" s="45" t="s">
        <v>903</v>
      </c>
      <c r="Z218" s="40"/>
      <c r="AA218" s="39"/>
    </row>
    <row r="219" spans="1:27" s="8" customFormat="1" x14ac:dyDescent="0.2">
      <c r="A219" s="29">
        <v>2019</v>
      </c>
      <c r="B219" s="4" t="s">
        <v>916</v>
      </c>
      <c r="C219" s="9" t="s">
        <v>11</v>
      </c>
      <c r="D219" s="2" t="s">
        <v>86</v>
      </c>
      <c r="E219" s="2" t="s">
        <v>31</v>
      </c>
      <c r="F219" s="2" t="s">
        <v>157</v>
      </c>
      <c r="G219" s="1" t="s">
        <v>25</v>
      </c>
      <c r="H219" s="2" t="s">
        <v>104</v>
      </c>
      <c r="I219" s="3" t="s">
        <v>623</v>
      </c>
      <c r="J219" s="35" t="s">
        <v>16</v>
      </c>
      <c r="K219" s="5" t="s">
        <v>907</v>
      </c>
      <c r="L219" s="6" t="s">
        <v>9</v>
      </c>
      <c r="M219" s="50">
        <v>681255</v>
      </c>
      <c r="N219" s="50">
        <v>283086</v>
      </c>
      <c r="O219" s="50">
        <v>40</v>
      </c>
      <c r="P219" s="50">
        <v>113969.47368421052</v>
      </c>
      <c r="Q219" s="50">
        <v>0</v>
      </c>
      <c r="R219" s="50">
        <v>0</v>
      </c>
      <c r="S219" s="50">
        <v>92</v>
      </c>
      <c r="T219" s="50">
        <v>314555.747368421</v>
      </c>
      <c r="U219" s="7">
        <v>35828</v>
      </c>
      <c r="V219" s="7" t="s">
        <v>180</v>
      </c>
      <c r="W219" s="6" t="s">
        <v>825</v>
      </c>
      <c r="X219" s="34" t="s">
        <v>17</v>
      </c>
      <c r="Y219" s="45" t="s">
        <v>903</v>
      </c>
      <c r="Z219" s="40"/>
      <c r="AA219" s="39"/>
    </row>
    <row r="220" spans="1:27" s="8" customFormat="1" x14ac:dyDescent="0.2">
      <c r="A220" s="29">
        <v>2019</v>
      </c>
      <c r="B220" s="4" t="s">
        <v>916</v>
      </c>
      <c r="C220" s="9" t="s">
        <v>40</v>
      </c>
      <c r="D220" s="2" t="s">
        <v>624</v>
      </c>
      <c r="E220" s="2" t="s">
        <v>625</v>
      </c>
      <c r="F220" s="2" t="s">
        <v>626</v>
      </c>
      <c r="G220" s="1" t="s">
        <v>20</v>
      </c>
      <c r="H220" s="2" t="s">
        <v>627</v>
      </c>
      <c r="I220" s="3" t="s">
        <v>790</v>
      </c>
      <c r="J220" s="2" t="s">
        <v>16</v>
      </c>
      <c r="K220" s="5" t="s">
        <v>907</v>
      </c>
      <c r="L220" s="6" t="s">
        <v>9</v>
      </c>
      <c r="M220" s="50">
        <v>1426626</v>
      </c>
      <c r="N220" s="50">
        <v>1105551</v>
      </c>
      <c r="O220" s="50">
        <v>40</v>
      </c>
      <c r="P220" s="50">
        <v>269300.26315789472</v>
      </c>
      <c r="Q220" s="50">
        <v>0</v>
      </c>
      <c r="R220" s="50">
        <v>0</v>
      </c>
      <c r="S220" s="50">
        <v>94</v>
      </c>
      <c r="T220" s="50">
        <v>759426.74210526317</v>
      </c>
      <c r="U220" s="7">
        <v>29403</v>
      </c>
      <c r="V220" s="7" t="s">
        <v>180</v>
      </c>
      <c r="W220" s="6" t="s">
        <v>825</v>
      </c>
      <c r="X220" s="34" t="s">
        <v>17</v>
      </c>
      <c r="Y220" s="45" t="s">
        <v>903</v>
      </c>
      <c r="Z220" s="40">
        <v>10</v>
      </c>
      <c r="AA220" s="39">
        <v>43555</v>
      </c>
    </row>
    <row r="221" spans="1:27" s="8" customFormat="1" x14ac:dyDescent="0.2">
      <c r="A221" s="29">
        <v>2019</v>
      </c>
      <c r="B221" s="4" t="s">
        <v>916</v>
      </c>
      <c r="C221" s="9" t="s">
        <v>12</v>
      </c>
      <c r="D221" s="2" t="s">
        <v>149</v>
      </c>
      <c r="E221" s="2" t="s">
        <v>869</v>
      </c>
      <c r="F221" s="2" t="s">
        <v>878</v>
      </c>
      <c r="G221" s="1" t="s">
        <v>36</v>
      </c>
      <c r="H221" s="2" t="s">
        <v>104</v>
      </c>
      <c r="I221" s="3" t="s">
        <v>12</v>
      </c>
      <c r="J221" s="35" t="s">
        <v>16</v>
      </c>
      <c r="K221" s="36" t="s">
        <v>931</v>
      </c>
      <c r="L221" s="6" t="s">
        <v>9</v>
      </c>
      <c r="M221" s="50">
        <v>566399</v>
      </c>
      <c r="N221" s="50">
        <v>402582</v>
      </c>
      <c r="O221" s="50">
        <v>40</v>
      </c>
      <c r="P221" s="50">
        <v>83657.631578947359</v>
      </c>
      <c r="Q221" s="50">
        <v>0</v>
      </c>
      <c r="R221" s="50">
        <v>0</v>
      </c>
      <c r="S221" s="50">
        <v>39</v>
      </c>
      <c r="T221" s="50">
        <v>97879.428947368433</v>
      </c>
      <c r="U221" s="7">
        <v>43175</v>
      </c>
      <c r="V221" s="7" t="s">
        <v>180</v>
      </c>
      <c r="W221" s="6" t="s">
        <v>825</v>
      </c>
      <c r="X221" s="34" t="s">
        <v>17</v>
      </c>
      <c r="Y221" s="45" t="s">
        <v>903</v>
      </c>
      <c r="Z221" s="40"/>
      <c r="AA221" s="39"/>
    </row>
    <row r="222" spans="1:27" s="8" customFormat="1" x14ac:dyDescent="0.2">
      <c r="A222" s="29">
        <v>2019</v>
      </c>
      <c r="B222" s="4" t="s">
        <v>916</v>
      </c>
      <c r="C222" s="10" t="s">
        <v>11</v>
      </c>
      <c r="D222" s="12" t="s">
        <v>145</v>
      </c>
      <c r="E222" s="12" t="s">
        <v>165</v>
      </c>
      <c r="F222" s="12" t="s">
        <v>628</v>
      </c>
      <c r="G222" s="10" t="s">
        <v>49</v>
      </c>
      <c r="H222" s="2" t="s">
        <v>104</v>
      </c>
      <c r="I222" s="14" t="s">
        <v>629</v>
      </c>
      <c r="J222" s="2" t="s">
        <v>16</v>
      </c>
      <c r="K222" s="5" t="s">
        <v>907</v>
      </c>
      <c r="L222" s="6" t="s">
        <v>9</v>
      </c>
      <c r="M222" s="50">
        <v>586683</v>
      </c>
      <c r="N222" s="50">
        <v>256520</v>
      </c>
      <c r="O222" s="50">
        <v>40</v>
      </c>
      <c r="P222" s="50">
        <v>95166.578947368413</v>
      </c>
      <c r="Q222" s="50">
        <v>0</v>
      </c>
      <c r="R222" s="50">
        <v>0</v>
      </c>
      <c r="S222" s="50">
        <v>99</v>
      </c>
      <c r="T222" s="50">
        <v>282644.73947368423</v>
      </c>
      <c r="U222" s="7">
        <v>41091</v>
      </c>
      <c r="V222" s="15" t="s">
        <v>180</v>
      </c>
      <c r="W222" s="20" t="s">
        <v>825</v>
      </c>
      <c r="X222" s="34" t="s">
        <v>17</v>
      </c>
      <c r="Y222" s="45" t="s">
        <v>903</v>
      </c>
      <c r="Z222" s="40"/>
      <c r="AA222" s="39"/>
    </row>
    <row r="223" spans="1:27" s="8" customFormat="1" x14ac:dyDescent="0.2">
      <c r="A223" s="29">
        <v>2019</v>
      </c>
      <c r="B223" s="4" t="s">
        <v>916</v>
      </c>
      <c r="C223" s="9" t="s">
        <v>12</v>
      </c>
      <c r="D223" s="2" t="s">
        <v>97</v>
      </c>
      <c r="E223" s="2" t="s">
        <v>74</v>
      </c>
      <c r="F223" s="2" t="s">
        <v>767</v>
      </c>
      <c r="G223" s="1" t="s">
        <v>254</v>
      </c>
      <c r="H223" s="2" t="s">
        <v>357</v>
      </c>
      <c r="I223" s="3" t="s">
        <v>815</v>
      </c>
      <c r="J223" s="35" t="s">
        <v>16</v>
      </c>
      <c r="K223" s="5" t="s">
        <v>907</v>
      </c>
      <c r="L223" s="6" t="s">
        <v>9</v>
      </c>
      <c r="M223" s="50">
        <v>994271</v>
      </c>
      <c r="N223" s="50">
        <v>738536</v>
      </c>
      <c r="O223" s="50">
        <v>40</v>
      </c>
      <c r="P223" s="50">
        <v>186183.42105263157</v>
      </c>
      <c r="Q223" s="50">
        <v>0</v>
      </c>
      <c r="R223" s="50">
        <v>0</v>
      </c>
      <c r="S223" s="50">
        <v>124</v>
      </c>
      <c r="T223" s="50">
        <v>692602.32631578948</v>
      </c>
      <c r="U223" s="7">
        <v>32599</v>
      </c>
      <c r="V223" s="7" t="s">
        <v>180</v>
      </c>
      <c r="W223" s="6" t="s">
        <v>825</v>
      </c>
      <c r="X223" s="34" t="s">
        <v>17</v>
      </c>
      <c r="Y223" s="45" t="s">
        <v>903</v>
      </c>
      <c r="Z223" s="40">
        <v>9</v>
      </c>
      <c r="AA223" s="39">
        <v>43555</v>
      </c>
    </row>
    <row r="224" spans="1:27" s="8" customFormat="1" x14ac:dyDescent="0.2">
      <c r="A224" s="29">
        <v>2019</v>
      </c>
      <c r="B224" s="4" t="s">
        <v>916</v>
      </c>
      <c r="C224" s="9" t="s">
        <v>12</v>
      </c>
      <c r="D224" s="2" t="s">
        <v>444</v>
      </c>
      <c r="E224" s="2" t="s">
        <v>313</v>
      </c>
      <c r="F224" s="2" t="s">
        <v>768</v>
      </c>
      <c r="G224" s="1" t="s">
        <v>14</v>
      </c>
      <c r="H224" s="2" t="s">
        <v>63</v>
      </c>
      <c r="I224" s="3" t="s">
        <v>410</v>
      </c>
      <c r="J224" s="2" t="s">
        <v>16</v>
      </c>
      <c r="K224" s="5" t="s">
        <v>930</v>
      </c>
      <c r="L224" s="6" t="s">
        <v>9</v>
      </c>
      <c r="M224" s="50">
        <v>873214</v>
      </c>
      <c r="N224" s="50">
        <v>602033</v>
      </c>
      <c r="O224" s="50">
        <v>18</v>
      </c>
      <c r="P224" s="50">
        <v>59457.907894736833</v>
      </c>
      <c r="Q224" s="50">
        <v>0</v>
      </c>
      <c r="R224" s="50">
        <v>0</v>
      </c>
      <c r="S224" s="50">
        <v>6</v>
      </c>
      <c r="T224" s="50">
        <v>23783.163157894734</v>
      </c>
      <c r="U224" s="7">
        <v>32575</v>
      </c>
      <c r="V224" s="7" t="s">
        <v>180</v>
      </c>
      <c r="W224" s="6" t="s">
        <v>825</v>
      </c>
      <c r="X224" s="34" t="s">
        <v>17</v>
      </c>
      <c r="Y224" s="45" t="s">
        <v>903</v>
      </c>
      <c r="Z224" s="40"/>
      <c r="AA224" s="39"/>
    </row>
    <row r="225" spans="1:27" s="8" customFormat="1" x14ac:dyDescent="0.2">
      <c r="A225" s="29">
        <v>2019</v>
      </c>
      <c r="B225" s="4" t="s">
        <v>916</v>
      </c>
      <c r="C225" s="9" t="s">
        <v>11</v>
      </c>
      <c r="D225" s="2" t="s">
        <v>550</v>
      </c>
      <c r="E225" s="2" t="s">
        <v>48</v>
      </c>
      <c r="F225" s="2" t="s">
        <v>299</v>
      </c>
      <c r="G225" s="1" t="s">
        <v>128</v>
      </c>
      <c r="H225" s="2" t="s">
        <v>26</v>
      </c>
      <c r="I225" s="3" t="s">
        <v>27</v>
      </c>
      <c r="J225" s="35" t="s">
        <v>16</v>
      </c>
      <c r="K225" s="5" t="s">
        <v>907</v>
      </c>
      <c r="L225" s="6" t="s">
        <v>9</v>
      </c>
      <c r="M225" s="50">
        <v>628847</v>
      </c>
      <c r="N225" s="50">
        <v>206711</v>
      </c>
      <c r="O225" s="50">
        <v>45</v>
      </c>
      <c r="P225" s="50">
        <v>113612.56578947368</v>
      </c>
      <c r="Q225" s="50">
        <v>0</v>
      </c>
      <c r="R225" s="50">
        <v>0</v>
      </c>
      <c r="S225" s="50">
        <v>55</v>
      </c>
      <c r="T225" s="50">
        <v>166631.76315789475</v>
      </c>
      <c r="U225" s="7">
        <v>34834</v>
      </c>
      <c r="V225" s="7" t="s">
        <v>180</v>
      </c>
      <c r="W225" s="6" t="s">
        <v>825</v>
      </c>
      <c r="X225" s="34" t="s">
        <v>17</v>
      </c>
      <c r="Y225" s="45" t="s">
        <v>903</v>
      </c>
      <c r="Z225" s="40"/>
      <c r="AA225" s="39"/>
    </row>
    <row r="226" spans="1:27" s="8" customFormat="1" x14ac:dyDescent="0.2">
      <c r="A226" s="29">
        <v>2019</v>
      </c>
      <c r="B226" s="4" t="s">
        <v>916</v>
      </c>
      <c r="C226" s="9" t="s">
        <v>12</v>
      </c>
      <c r="D226" s="2" t="s">
        <v>550</v>
      </c>
      <c r="E226" s="2" t="s">
        <v>38</v>
      </c>
      <c r="F226" s="2" t="s">
        <v>630</v>
      </c>
      <c r="G226" s="1" t="s">
        <v>55</v>
      </c>
      <c r="H226" s="2" t="s">
        <v>631</v>
      </c>
      <c r="I226" s="3" t="s">
        <v>410</v>
      </c>
      <c r="J226" s="2" t="s">
        <v>16</v>
      </c>
      <c r="K226" s="5" t="s">
        <v>930</v>
      </c>
      <c r="L226" s="6" t="s">
        <v>9</v>
      </c>
      <c r="M226" s="50">
        <v>986611</v>
      </c>
      <c r="N226" s="50">
        <v>537941</v>
      </c>
      <c r="O226" s="50">
        <v>31</v>
      </c>
      <c r="P226" s="50">
        <v>120615.90131578947</v>
      </c>
      <c r="Q226" s="50">
        <v>0</v>
      </c>
      <c r="R226" s="50">
        <v>0</v>
      </c>
      <c r="S226" s="50">
        <v>16</v>
      </c>
      <c r="T226" s="50">
        <v>74704.042105263157</v>
      </c>
      <c r="U226" s="7">
        <v>32146</v>
      </c>
      <c r="V226" s="7" t="s">
        <v>180</v>
      </c>
      <c r="W226" s="6" t="s">
        <v>825</v>
      </c>
      <c r="X226" s="34" t="s">
        <v>17</v>
      </c>
      <c r="Y226" s="45" t="s">
        <v>903</v>
      </c>
      <c r="Z226" s="40"/>
      <c r="AA226" s="39"/>
    </row>
    <row r="227" spans="1:27" s="8" customFormat="1" x14ac:dyDescent="0.2">
      <c r="A227" s="29">
        <v>2019</v>
      </c>
      <c r="B227" s="4" t="s">
        <v>916</v>
      </c>
      <c r="C227" s="9" t="s">
        <v>12</v>
      </c>
      <c r="D227" s="2" t="s">
        <v>632</v>
      </c>
      <c r="E227" s="2" t="s">
        <v>633</v>
      </c>
      <c r="F227" s="2" t="s">
        <v>769</v>
      </c>
      <c r="G227" s="1" t="s">
        <v>55</v>
      </c>
      <c r="H227" s="2" t="s">
        <v>63</v>
      </c>
      <c r="I227" s="3" t="s">
        <v>167</v>
      </c>
      <c r="J227" s="35" t="s">
        <v>16</v>
      </c>
      <c r="K227" s="5" t="s">
        <v>907</v>
      </c>
      <c r="L227" s="6" t="s">
        <v>9</v>
      </c>
      <c r="M227" s="50">
        <v>921585</v>
      </c>
      <c r="N227" s="50">
        <v>542520</v>
      </c>
      <c r="O227" s="50">
        <v>29</v>
      </c>
      <c r="P227" s="50">
        <v>112834.23026315788</v>
      </c>
      <c r="Q227" s="50">
        <v>0</v>
      </c>
      <c r="R227" s="50">
        <v>0</v>
      </c>
      <c r="S227" s="50">
        <v>0</v>
      </c>
      <c r="T227" s="50">
        <v>0</v>
      </c>
      <c r="U227" s="7">
        <v>29929</v>
      </c>
      <c r="V227" s="7" t="s">
        <v>180</v>
      </c>
      <c r="W227" s="6" t="s">
        <v>825</v>
      </c>
      <c r="X227" s="34" t="s">
        <v>17</v>
      </c>
      <c r="Y227" s="45" t="s">
        <v>903</v>
      </c>
      <c r="Z227" s="40"/>
      <c r="AA227" s="39"/>
    </row>
    <row r="228" spans="1:27" s="8" customFormat="1" x14ac:dyDescent="0.2">
      <c r="A228" s="29">
        <v>2019</v>
      </c>
      <c r="B228" s="4" t="s">
        <v>916</v>
      </c>
      <c r="C228" s="9" t="s">
        <v>40</v>
      </c>
      <c r="D228" s="2" t="s">
        <v>634</v>
      </c>
      <c r="E228" s="2" t="s">
        <v>635</v>
      </c>
      <c r="F228" s="2" t="s">
        <v>636</v>
      </c>
      <c r="G228" s="1" t="s">
        <v>20</v>
      </c>
      <c r="H228" s="2" t="s">
        <v>119</v>
      </c>
      <c r="I228" s="3" t="s">
        <v>32</v>
      </c>
      <c r="J228" s="35" t="s">
        <v>16</v>
      </c>
      <c r="K228" s="5" t="s">
        <v>907</v>
      </c>
      <c r="L228" s="6" t="s">
        <v>9</v>
      </c>
      <c r="M228" s="50">
        <v>1409440</v>
      </c>
      <c r="N228" s="50">
        <v>1001778</v>
      </c>
      <c r="O228" s="50">
        <v>40</v>
      </c>
      <c r="P228" s="50">
        <v>269300.26315789472</v>
      </c>
      <c r="Q228" s="50">
        <v>10</v>
      </c>
      <c r="R228" s="50">
        <v>80790.078947368427</v>
      </c>
      <c r="S228" s="50">
        <v>60</v>
      </c>
      <c r="T228" s="50">
        <v>484740.4736842105</v>
      </c>
      <c r="U228" s="7">
        <v>33451</v>
      </c>
      <c r="V228" s="7" t="s">
        <v>180</v>
      </c>
      <c r="W228" s="6" t="s">
        <v>825</v>
      </c>
      <c r="X228" s="34" t="s">
        <v>17</v>
      </c>
      <c r="Y228" s="45" t="s">
        <v>903</v>
      </c>
      <c r="Z228" s="40">
        <v>9</v>
      </c>
      <c r="AA228" s="39">
        <v>43555</v>
      </c>
    </row>
    <row r="229" spans="1:27" s="8" customFormat="1" x14ac:dyDescent="0.2">
      <c r="A229" s="29">
        <v>2019</v>
      </c>
      <c r="B229" s="4" t="s">
        <v>916</v>
      </c>
      <c r="C229" s="9" t="s">
        <v>11</v>
      </c>
      <c r="D229" s="2" t="s">
        <v>870</v>
      </c>
      <c r="E229" s="2" t="s">
        <v>411</v>
      </c>
      <c r="F229" s="2" t="s">
        <v>879</v>
      </c>
      <c r="G229" s="1" t="s">
        <v>29</v>
      </c>
      <c r="H229" s="2" t="s">
        <v>15</v>
      </c>
      <c r="I229" s="3" t="s">
        <v>890</v>
      </c>
      <c r="J229" s="2" t="s">
        <v>16</v>
      </c>
      <c r="K229" s="36" t="s">
        <v>931</v>
      </c>
      <c r="L229" s="6" t="s">
        <v>9</v>
      </c>
      <c r="M229" s="50">
        <v>545590</v>
      </c>
      <c r="N229" s="50">
        <v>455192</v>
      </c>
      <c r="O229" s="50">
        <v>40</v>
      </c>
      <c r="P229" s="50">
        <v>78422.105263157893</v>
      </c>
      <c r="Q229" s="50">
        <v>0</v>
      </c>
      <c r="R229" s="50">
        <v>0</v>
      </c>
      <c r="S229" s="50">
        <v>68</v>
      </c>
      <c r="T229" s="50">
        <v>159981.09473684209</v>
      </c>
      <c r="U229" s="7">
        <v>43175</v>
      </c>
      <c r="V229" s="7" t="s">
        <v>180</v>
      </c>
      <c r="W229" s="6" t="s">
        <v>825</v>
      </c>
      <c r="X229" s="34" t="s">
        <v>17</v>
      </c>
      <c r="Y229" s="45" t="s">
        <v>903</v>
      </c>
      <c r="Z229" s="40"/>
      <c r="AA229" s="39"/>
    </row>
    <row r="230" spans="1:27" s="8" customFormat="1" x14ac:dyDescent="0.2">
      <c r="A230" s="29">
        <v>2019</v>
      </c>
      <c r="B230" s="4" t="s">
        <v>916</v>
      </c>
      <c r="C230" s="9" t="s">
        <v>18</v>
      </c>
      <c r="D230" s="10" t="s">
        <v>637</v>
      </c>
      <c r="E230" s="10" t="s">
        <v>615</v>
      </c>
      <c r="F230" s="10" t="s">
        <v>770</v>
      </c>
      <c r="G230" s="10" t="s">
        <v>20</v>
      </c>
      <c r="H230" s="19" t="s">
        <v>638</v>
      </c>
      <c r="I230" s="19" t="s">
        <v>639</v>
      </c>
      <c r="J230" s="35" t="s">
        <v>16</v>
      </c>
      <c r="K230" s="5" t="s">
        <v>908</v>
      </c>
      <c r="L230" s="6" t="s">
        <v>9</v>
      </c>
      <c r="M230" s="50">
        <v>1662867</v>
      </c>
      <c r="N230" s="50">
        <v>968189</v>
      </c>
      <c r="O230" s="50">
        <v>73</v>
      </c>
      <c r="P230" s="50">
        <v>491472.98026315786</v>
      </c>
      <c r="Q230" s="50">
        <v>0</v>
      </c>
      <c r="R230" s="50">
        <v>0</v>
      </c>
      <c r="S230" s="50">
        <v>140</v>
      </c>
      <c r="T230" s="50">
        <v>1131061.105263158</v>
      </c>
      <c r="U230" s="7">
        <v>41091</v>
      </c>
      <c r="V230" s="7" t="s">
        <v>180</v>
      </c>
      <c r="W230" s="6" t="s">
        <v>825</v>
      </c>
      <c r="X230" s="34" t="s">
        <v>17</v>
      </c>
      <c r="Y230" s="45" t="s">
        <v>903</v>
      </c>
      <c r="Z230" s="40">
        <v>10</v>
      </c>
      <c r="AA230" s="39">
        <v>43555</v>
      </c>
    </row>
    <row r="231" spans="1:27" s="8" customFormat="1" x14ac:dyDescent="0.2">
      <c r="A231" s="29">
        <v>2019</v>
      </c>
      <c r="B231" s="4" t="s">
        <v>916</v>
      </c>
      <c r="C231" s="10" t="s">
        <v>11</v>
      </c>
      <c r="D231" s="12" t="s">
        <v>31</v>
      </c>
      <c r="E231" s="12" t="s">
        <v>420</v>
      </c>
      <c r="F231" s="12" t="s">
        <v>44</v>
      </c>
      <c r="G231" s="10" t="s">
        <v>49</v>
      </c>
      <c r="H231" s="12" t="s">
        <v>63</v>
      </c>
      <c r="I231" s="14" t="s">
        <v>640</v>
      </c>
      <c r="J231" s="2" t="s">
        <v>16</v>
      </c>
      <c r="K231" s="5" t="s">
        <v>926</v>
      </c>
      <c r="L231" s="6" t="s">
        <v>9</v>
      </c>
      <c r="M231" s="50">
        <v>646994</v>
      </c>
      <c r="N231" s="50">
        <v>515718</v>
      </c>
      <c r="O231" s="50">
        <v>40</v>
      </c>
      <c r="P231" s="50">
        <v>95166.578947368413</v>
      </c>
      <c r="Q231" s="50">
        <v>19</v>
      </c>
      <c r="R231" s="50">
        <v>54244.95</v>
      </c>
      <c r="S231" s="50">
        <v>60</v>
      </c>
      <c r="T231" s="50">
        <v>171299.84210526315</v>
      </c>
      <c r="U231" s="15">
        <v>35979</v>
      </c>
      <c r="V231" s="15" t="s">
        <v>180</v>
      </c>
      <c r="W231" s="20" t="s">
        <v>825</v>
      </c>
      <c r="X231" s="34" t="s">
        <v>17</v>
      </c>
      <c r="Y231" s="45" t="s">
        <v>903</v>
      </c>
      <c r="Z231" s="40"/>
      <c r="AA231" s="39"/>
    </row>
    <row r="232" spans="1:27" s="8" customFormat="1" x14ac:dyDescent="0.2">
      <c r="A232" s="29">
        <v>2019</v>
      </c>
      <c r="B232" s="4" t="s">
        <v>916</v>
      </c>
      <c r="C232" s="9" t="s">
        <v>11</v>
      </c>
      <c r="D232" s="2" t="s">
        <v>43</v>
      </c>
      <c r="E232" s="2" t="s">
        <v>641</v>
      </c>
      <c r="F232" s="2" t="s">
        <v>771</v>
      </c>
      <c r="G232" s="1" t="s">
        <v>29</v>
      </c>
      <c r="H232" s="2" t="s">
        <v>642</v>
      </c>
      <c r="I232" s="3" t="s">
        <v>643</v>
      </c>
      <c r="J232" s="35" t="s">
        <v>16</v>
      </c>
      <c r="K232" s="5" t="s">
        <v>907</v>
      </c>
      <c r="L232" s="6" t="s">
        <v>9</v>
      </c>
      <c r="M232" s="50">
        <v>488868</v>
      </c>
      <c r="N232" s="50">
        <v>357078</v>
      </c>
      <c r="O232" s="50">
        <v>40</v>
      </c>
      <c r="P232" s="50">
        <v>78422.105263157893</v>
      </c>
      <c r="Q232" s="50">
        <v>0</v>
      </c>
      <c r="R232" s="50">
        <v>0</v>
      </c>
      <c r="S232" s="50">
        <v>60</v>
      </c>
      <c r="T232" s="50">
        <v>141159.78947368421</v>
      </c>
      <c r="U232" s="7">
        <v>40725</v>
      </c>
      <c r="V232" s="7" t="s">
        <v>180</v>
      </c>
      <c r="W232" s="6" t="s">
        <v>825</v>
      </c>
      <c r="X232" s="34" t="s">
        <v>17</v>
      </c>
      <c r="Y232" s="45" t="s">
        <v>903</v>
      </c>
      <c r="Z232" s="40"/>
      <c r="AA232" s="39"/>
    </row>
    <row r="233" spans="1:27" s="8" customFormat="1" x14ac:dyDescent="0.2">
      <c r="A233" s="29">
        <v>2019</v>
      </c>
      <c r="B233" s="4" t="s">
        <v>916</v>
      </c>
      <c r="C233" s="9" t="s">
        <v>12</v>
      </c>
      <c r="D233" s="2" t="s">
        <v>43</v>
      </c>
      <c r="E233" s="2" t="s">
        <v>644</v>
      </c>
      <c r="F233" s="2" t="s">
        <v>645</v>
      </c>
      <c r="G233" s="1" t="s">
        <v>254</v>
      </c>
      <c r="H233" s="2" t="s">
        <v>631</v>
      </c>
      <c r="I233" s="3" t="s">
        <v>547</v>
      </c>
      <c r="J233" s="2" t="s">
        <v>16</v>
      </c>
      <c r="K233" s="5" t="s">
        <v>907</v>
      </c>
      <c r="L233" s="6" t="s">
        <v>9</v>
      </c>
      <c r="M233" s="50">
        <v>999981</v>
      </c>
      <c r="N233" s="50">
        <v>718602</v>
      </c>
      <c r="O233" s="50">
        <v>0</v>
      </c>
      <c r="P233" s="50">
        <v>0</v>
      </c>
      <c r="Q233" s="50">
        <v>0</v>
      </c>
      <c r="R233" s="50">
        <v>0</v>
      </c>
      <c r="S233" s="50">
        <v>0</v>
      </c>
      <c r="T233" s="50">
        <v>0</v>
      </c>
      <c r="U233" s="7">
        <v>29983</v>
      </c>
      <c r="V233" s="7" t="s">
        <v>180</v>
      </c>
      <c r="W233" s="6" t="s">
        <v>825</v>
      </c>
      <c r="X233" s="34" t="s">
        <v>17</v>
      </c>
      <c r="Y233" s="45" t="s">
        <v>903</v>
      </c>
      <c r="Z233" s="40"/>
      <c r="AA233" s="39"/>
    </row>
    <row r="234" spans="1:27" s="8" customFormat="1" x14ac:dyDescent="0.2">
      <c r="A234" s="29">
        <v>2019</v>
      </c>
      <c r="B234" s="4" t="s">
        <v>916</v>
      </c>
      <c r="C234" s="9" t="s">
        <v>40</v>
      </c>
      <c r="D234" s="2" t="s">
        <v>43</v>
      </c>
      <c r="E234" s="2" t="s">
        <v>60</v>
      </c>
      <c r="F234" s="2" t="s">
        <v>646</v>
      </c>
      <c r="G234" s="1" t="s">
        <v>55</v>
      </c>
      <c r="H234" s="2" t="s">
        <v>647</v>
      </c>
      <c r="I234" s="3" t="s">
        <v>815</v>
      </c>
      <c r="J234" s="35" t="s">
        <v>16</v>
      </c>
      <c r="K234" s="5" t="s">
        <v>907</v>
      </c>
      <c r="L234" s="6" t="s">
        <v>9</v>
      </c>
      <c r="M234" s="50">
        <v>901118</v>
      </c>
      <c r="N234" s="50">
        <v>680302</v>
      </c>
      <c r="O234" s="50">
        <v>40</v>
      </c>
      <c r="P234" s="50">
        <v>155633.42105263157</v>
      </c>
      <c r="Q234" s="50">
        <v>40</v>
      </c>
      <c r="R234" s="50">
        <v>186760.10526315789</v>
      </c>
      <c r="S234" s="50">
        <v>100</v>
      </c>
      <c r="T234" s="50">
        <v>466900.26315789472</v>
      </c>
      <c r="U234" s="7">
        <v>36658</v>
      </c>
      <c r="V234" s="7" t="s">
        <v>180</v>
      </c>
      <c r="W234" s="6" t="s">
        <v>825</v>
      </c>
      <c r="X234" s="34" t="s">
        <v>17</v>
      </c>
      <c r="Y234" s="45" t="s">
        <v>903</v>
      </c>
      <c r="Z234" s="40">
        <v>9</v>
      </c>
      <c r="AA234" s="39">
        <v>43555</v>
      </c>
    </row>
    <row r="235" spans="1:27" s="8" customFormat="1" x14ac:dyDescent="0.2">
      <c r="A235" s="29">
        <v>2019</v>
      </c>
      <c r="B235" s="4" t="s">
        <v>916</v>
      </c>
      <c r="C235" s="9" t="s">
        <v>12</v>
      </c>
      <c r="D235" s="2" t="s">
        <v>43</v>
      </c>
      <c r="E235" s="2" t="s">
        <v>21</v>
      </c>
      <c r="F235" s="2" t="s">
        <v>648</v>
      </c>
      <c r="G235" s="1" t="s">
        <v>14</v>
      </c>
      <c r="H235" s="2" t="s">
        <v>649</v>
      </c>
      <c r="I235" s="3" t="s">
        <v>115</v>
      </c>
      <c r="J235" s="2" t="s">
        <v>16</v>
      </c>
      <c r="K235" s="5" t="s">
        <v>929</v>
      </c>
      <c r="L235" s="6" t="s">
        <v>9</v>
      </c>
      <c r="M235" s="50">
        <v>959128</v>
      </c>
      <c r="N235" s="50">
        <v>589099</v>
      </c>
      <c r="O235" s="50">
        <v>40</v>
      </c>
      <c r="P235" s="50">
        <v>132128.68421052629</v>
      </c>
      <c r="Q235" s="50">
        <v>0</v>
      </c>
      <c r="R235" s="50">
        <v>0</v>
      </c>
      <c r="S235" s="50">
        <v>126</v>
      </c>
      <c r="T235" s="50">
        <v>499446.42631578946</v>
      </c>
      <c r="U235" s="7">
        <v>35353</v>
      </c>
      <c r="V235" s="7" t="s">
        <v>180</v>
      </c>
      <c r="W235" s="6" t="s">
        <v>825</v>
      </c>
      <c r="X235" s="34" t="s">
        <v>17</v>
      </c>
      <c r="Y235" s="45" t="s">
        <v>903</v>
      </c>
      <c r="Z235" s="40"/>
      <c r="AA235" s="39"/>
    </row>
    <row r="236" spans="1:27" s="8" customFormat="1" x14ac:dyDescent="0.2">
      <c r="A236" s="29">
        <v>2019</v>
      </c>
      <c r="B236" s="4" t="s">
        <v>916</v>
      </c>
      <c r="C236" s="9" t="s">
        <v>11</v>
      </c>
      <c r="D236" s="10" t="s">
        <v>448</v>
      </c>
      <c r="E236" s="10" t="s">
        <v>28</v>
      </c>
      <c r="F236" s="10" t="s">
        <v>650</v>
      </c>
      <c r="G236" s="28" t="s">
        <v>29</v>
      </c>
      <c r="H236" s="17" t="s">
        <v>63</v>
      </c>
      <c r="I236" s="17" t="s">
        <v>811</v>
      </c>
      <c r="J236" s="35" t="s">
        <v>16</v>
      </c>
      <c r="K236" s="5" t="s">
        <v>930</v>
      </c>
      <c r="L236" s="6" t="s">
        <v>9</v>
      </c>
      <c r="M236" s="50">
        <v>556189</v>
      </c>
      <c r="N236" s="50">
        <v>447654</v>
      </c>
      <c r="O236" s="50">
        <v>40</v>
      </c>
      <c r="P236" s="50">
        <v>78422.105263157893</v>
      </c>
      <c r="Q236" s="50">
        <v>0</v>
      </c>
      <c r="R236" s="50">
        <v>0</v>
      </c>
      <c r="S236" s="50">
        <v>39</v>
      </c>
      <c r="T236" s="50">
        <v>91753.863157894739</v>
      </c>
      <c r="U236" s="7">
        <v>41091</v>
      </c>
      <c r="V236" s="7" t="s">
        <v>180</v>
      </c>
      <c r="W236" s="6" t="s">
        <v>825</v>
      </c>
      <c r="X236" s="34" t="s">
        <v>17</v>
      </c>
      <c r="Y236" s="45" t="s">
        <v>903</v>
      </c>
      <c r="Z236" s="40"/>
      <c r="AA236" s="39"/>
    </row>
    <row r="237" spans="1:27" s="8" customFormat="1" x14ac:dyDescent="0.2">
      <c r="A237" s="29">
        <v>2019</v>
      </c>
      <c r="B237" s="4" t="s">
        <v>916</v>
      </c>
      <c r="C237" s="9" t="s">
        <v>12</v>
      </c>
      <c r="D237" s="2" t="s">
        <v>651</v>
      </c>
      <c r="E237" s="2" t="s">
        <v>207</v>
      </c>
      <c r="F237" s="2" t="s">
        <v>772</v>
      </c>
      <c r="G237" s="1" t="s">
        <v>14</v>
      </c>
      <c r="H237" s="2" t="s">
        <v>104</v>
      </c>
      <c r="I237" s="3" t="s">
        <v>801</v>
      </c>
      <c r="J237" s="2" t="s">
        <v>16</v>
      </c>
      <c r="K237" s="5" t="s">
        <v>907</v>
      </c>
      <c r="L237" s="6" t="s">
        <v>9</v>
      </c>
      <c r="M237" s="50">
        <v>789238</v>
      </c>
      <c r="N237" s="50">
        <v>604102</v>
      </c>
      <c r="O237" s="50">
        <v>74</v>
      </c>
      <c r="P237" s="50">
        <v>244438.06578947365</v>
      </c>
      <c r="Q237" s="50">
        <v>20</v>
      </c>
      <c r="R237" s="50">
        <v>79277.210526315786</v>
      </c>
      <c r="S237" s="50">
        <v>115</v>
      </c>
      <c r="T237" s="50">
        <v>455843.96052631579</v>
      </c>
      <c r="U237" s="7">
        <v>32615</v>
      </c>
      <c r="V237" s="7" t="s">
        <v>180</v>
      </c>
      <c r="W237" s="6" t="s">
        <v>825</v>
      </c>
      <c r="X237" s="34" t="s">
        <v>17</v>
      </c>
      <c r="Y237" s="45" t="s">
        <v>903</v>
      </c>
      <c r="Z237" s="40"/>
      <c r="AA237" s="39"/>
    </row>
    <row r="238" spans="1:27" s="8" customFormat="1" x14ac:dyDescent="0.2">
      <c r="A238" s="29">
        <v>2019</v>
      </c>
      <c r="B238" s="4" t="s">
        <v>916</v>
      </c>
      <c r="C238" s="9" t="s">
        <v>40</v>
      </c>
      <c r="D238" s="2" t="s">
        <v>652</v>
      </c>
      <c r="E238" s="2" t="s">
        <v>652</v>
      </c>
      <c r="F238" s="2" t="s">
        <v>653</v>
      </c>
      <c r="G238" s="1" t="s">
        <v>254</v>
      </c>
      <c r="H238" s="2" t="s">
        <v>63</v>
      </c>
      <c r="I238" s="3" t="s">
        <v>821</v>
      </c>
      <c r="J238" s="35" t="s">
        <v>16</v>
      </c>
      <c r="K238" s="5" t="s">
        <v>926</v>
      </c>
      <c r="L238" s="6" t="s">
        <v>9</v>
      </c>
      <c r="M238" s="50">
        <v>1042661</v>
      </c>
      <c r="N238" s="50">
        <v>483589</v>
      </c>
      <c r="O238" s="50">
        <v>33</v>
      </c>
      <c r="P238" s="50">
        <v>153601.32236842104</v>
      </c>
      <c r="Q238" s="50">
        <v>0</v>
      </c>
      <c r="R238" s="50">
        <v>0</v>
      </c>
      <c r="S238" s="50">
        <v>50</v>
      </c>
      <c r="T238" s="50">
        <v>279275.13157894736</v>
      </c>
      <c r="U238" s="7">
        <v>32264</v>
      </c>
      <c r="V238" s="7" t="s">
        <v>180</v>
      </c>
      <c r="W238" s="6" t="s">
        <v>825</v>
      </c>
      <c r="X238" s="34" t="s">
        <v>17</v>
      </c>
      <c r="Y238" s="45" t="s">
        <v>903</v>
      </c>
      <c r="Z238" s="40">
        <v>10</v>
      </c>
      <c r="AA238" s="39">
        <v>43555</v>
      </c>
    </row>
    <row r="239" spans="1:27" s="8" customFormat="1" x14ac:dyDescent="0.2">
      <c r="A239" s="29">
        <v>2019</v>
      </c>
      <c r="B239" s="4" t="s">
        <v>916</v>
      </c>
      <c r="C239" s="9" t="s">
        <v>12</v>
      </c>
      <c r="D239" s="2" t="s">
        <v>652</v>
      </c>
      <c r="E239" s="2" t="s">
        <v>652</v>
      </c>
      <c r="F239" s="2" t="s">
        <v>654</v>
      </c>
      <c r="G239" s="1" t="s">
        <v>254</v>
      </c>
      <c r="H239" s="2" t="s">
        <v>63</v>
      </c>
      <c r="I239" s="3" t="s">
        <v>110</v>
      </c>
      <c r="J239" s="2" t="s">
        <v>16</v>
      </c>
      <c r="K239" s="5" t="s">
        <v>905</v>
      </c>
      <c r="L239" s="6" t="s">
        <v>9</v>
      </c>
      <c r="M239" s="50">
        <v>1016210</v>
      </c>
      <c r="N239" s="50">
        <v>622795</v>
      </c>
      <c r="O239" s="50">
        <v>63</v>
      </c>
      <c r="P239" s="50">
        <v>293238.88815789472</v>
      </c>
      <c r="Q239" s="50">
        <v>1</v>
      </c>
      <c r="R239" s="50">
        <v>5585.5026315789473</v>
      </c>
      <c r="S239" s="50">
        <v>56</v>
      </c>
      <c r="T239" s="50">
        <v>312788.14736842108</v>
      </c>
      <c r="U239" s="7">
        <v>29632</v>
      </c>
      <c r="V239" s="7" t="s">
        <v>180</v>
      </c>
      <c r="W239" s="6" t="s">
        <v>825</v>
      </c>
      <c r="X239" s="34" t="s">
        <v>17</v>
      </c>
      <c r="Y239" s="45" t="s">
        <v>903</v>
      </c>
      <c r="Z239" s="40"/>
      <c r="AA239" s="39"/>
    </row>
    <row r="240" spans="1:27" s="8" customFormat="1" x14ac:dyDescent="0.2">
      <c r="A240" s="29">
        <v>2019</v>
      </c>
      <c r="B240" s="4" t="s">
        <v>916</v>
      </c>
      <c r="C240" s="9" t="s">
        <v>11</v>
      </c>
      <c r="D240" s="35" t="s">
        <v>900</v>
      </c>
      <c r="E240" s="35" t="s">
        <v>116</v>
      </c>
      <c r="F240" s="35" t="s">
        <v>901</v>
      </c>
      <c r="G240" s="1" t="s">
        <v>892</v>
      </c>
      <c r="H240" s="2" t="s">
        <v>104</v>
      </c>
      <c r="I240" s="3" t="s">
        <v>902</v>
      </c>
      <c r="J240" s="2" t="s">
        <v>16</v>
      </c>
      <c r="K240" s="36" t="s">
        <v>8</v>
      </c>
      <c r="L240" s="6" t="s">
        <v>9</v>
      </c>
      <c r="M240" s="50">
        <v>469527</v>
      </c>
      <c r="N240" s="50">
        <v>377187</v>
      </c>
      <c r="O240" s="50">
        <v>40</v>
      </c>
      <c r="P240" s="50">
        <v>76773.68421052632</v>
      </c>
      <c r="Q240" s="50">
        <v>0</v>
      </c>
      <c r="R240" s="50">
        <v>0</v>
      </c>
      <c r="S240" s="50">
        <v>0</v>
      </c>
      <c r="T240" s="50">
        <v>0</v>
      </c>
      <c r="U240" s="7">
        <v>43221</v>
      </c>
      <c r="V240" s="7" t="s">
        <v>180</v>
      </c>
      <c r="W240" s="6" t="s">
        <v>825</v>
      </c>
      <c r="X240" s="34" t="s">
        <v>17</v>
      </c>
      <c r="Y240" s="45" t="s">
        <v>903</v>
      </c>
      <c r="Z240" s="40"/>
      <c r="AA240" s="39"/>
    </row>
    <row r="241" spans="1:27" s="8" customFormat="1" x14ac:dyDescent="0.2">
      <c r="A241" s="29">
        <v>2019</v>
      </c>
      <c r="B241" s="4" t="s">
        <v>916</v>
      </c>
      <c r="C241" s="9" t="s">
        <v>18</v>
      </c>
      <c r="D241" s="2" t="s">
        <v>655</v>
      </c>
      <c r="E241" s="2" t="s">
        <v>656</v>
      </c>
      <c r="F241" s="2" t="s">
        <v>657</v>
      </c>
      <c r="G241" s="1" t="s">
        <v>156</v>
      </c>
      <c r="H241" s="2" t="s">
        <v>658</v>
      </c>
      <c r="I241" s="3" t="s">
        <v>812</v>
      </c>
      <c r="J241" s="35" t="s">
        <v>16</v>
      </c>
      <c r="K241" s="5" t="s">
        <v>923</v>
      </c>
      <c r="L241" s="6" t="s">
        <v>9</v>
      </c>
      <c r="M241" s="50">
        <v>2074999</v>
      </c>
      <c r="N241" s="50">
        <v>1580918</v>
      </c>
      <c r="O241" s="50">
        <v>40</v>
      </c>
      <c r="P241" s="50">
        <v>325453.42105263157</v>
      </c>
      <c r="Q241" s="50">
        <v>0</v>
      </c>
      <c r="R241" s="50">
        <v>0</v>
      </c>
      <c r="S241" s="50">
        <v>20</v>
      </c>
      <c r="T241" s="50">
        <v>195272.05263157896</v>
      </c>
      <c r="U241" s="7">
        <v>34547</v>
      </c>
      <c r="V241" s="7" t="s">
        <v>180</v>
      </c>
      <c r="W241" s="6" t="s">
        <v>825</v>
      </c>
      <c r="X241" s="34" t="s">
        <v>17</v>
      </c>
      <c r="Y241" s="45" t="s">
        <v>903</v>
      </c>
      <c r="Z241" s="40">
        <v>10</v>
      </c>
      <c r="AA241" s="39">
        <v>43555</v>
      </c>
    </row>
    <row r="242" spans="1:27" s="8" customFormat="1" x14ac:dyDescent="0.2">
      <c r="A242" s="29">
        <v>2019</v>
      </c>
      <c r="B242" s="4" t="s">
        <v>916</v>
      </c>
      <c r="C242" s="9" t="s">
        <v>12</v>
      </c>
      <c r="D242" s="2" t="s">
        <v>659</v>
      </c>
      <c r="E242" s="2" t="s">
        <v>246</v>
      </c>
      <c r="F242" s="2" t="s">
        <v>773</v>
      </c>
      <c r="G242" s="1" t="s">
        <v>14</v>
      </c>
      <c r="H242" s="2" t="s">
        <v>104</v>
      </c>
      <c r="I242" s="3" t="s">
        <v>139</v>
      </c>
      <c r="J242" s="2" t="s">
        <v>16</v>
      </c>
      <c r="K242" s="5" t="s">
        <v>907</v>
      </c>
      <c r="L242" s="6" t="s">
        <v>9</v>
      </c>
      <c r="M242" s="50">
        <v>795555</v>
      </c>
      <c r="N242" s="50">
        <v>437411</v>
      </c>
      <c r="O242" s="50">
        <v>37</v>
      </c>
      <c r="P242" s="50">
        <v>122219.03289473683</v>
      </c>
      <c r="Q242" s="50">
        <v>0</v>
      </c>
      <c r="R242" s="50">
        <v>0</v>
      </c>
      <c r="S242" s="50">
        <v>18</v>
      </c>
      <c r="T242" s="50">
        <v>71349.489473684211</v>
      </c>
      <c r="U242" s="7">
        <v>32218</v>
      </c>
      <c r="V242" s="7" t="s">
        <v>180</v>
      </c>
      <c r="W242" s="6" t="s">
        <v>825</v>
      </c>
      <c r="X242" s="34" t="s">
        <v>17</v>
      </c>
      <c r="Y242" s="45" t="s">
        <v>903</v>
      </c>
      <c r="Z242" s="40"/>
      <c r="AA242" s="39"/>
    </row>
    <row r="243" spans="1:27" s="8" customFormat="1" x14ac:dyDescent="0.2">
      <c r="A243" s="29">
        <v>2019</v>
      </c>
      <c r="B243" s="4" t="s">
        <v>916</v>
      </c>
      <c r="C243" s="9" t="s">
        <v>12</v>
      </c>
      <c r="D243" s="2" t="s">
        <v>660</v>
      </c>
      <c r="E243" s="2" t="s">
        <v>386</v>
      </c>
      <c r="F243" s="2" t="s">
        <v>774</v>
      </c>
      <c r="G243" s="1" t="s">
        <v>25</v>
      </c>
      <c r="H243" s="2" t="s">
        <v>850</v>
      </c>
      <c r="I243" s="3" t="s">
        <v>661</v>
      </c>
      <c r="J243" s="35" t="s">
        <v>16</v>
      </c>
      <c r="K243" s="36" t="s">
        <v>8</v>
      </c>
      <c r="L243" s="6" t="s">
        <v>9</v>
      </c>
      <c r="M243" s="50">
        <v>657864</v>
      </c>
      <c r="N243" s="50">
        <v>432982</v>
      </c>
      <c r="O243" s="50">
        <v>0</v>
      </c>
      <c r="P243" s="50">
        <v>0</v>
      </c>
      <c r="Q243" s="50">
        <v>0</v>
      </c>
      <c r="R243" s="50">
        <v>0</v>
      </c>
      <c r="S243" s="50">
        <v>0</v>
      </c>
      <c r="T243" s="50">
        <v>0</v>
      </c>
      <c r="U243" s="7">
        <v>40725</v>
      </c>
      <c r="V243" s="7" t="s">
        <v>180</v>
      </c>
      <c r="W243" s="6" t="s">
        <v>825</v>
      </c>
      <c r="X243" s="34" t="s">
        <v>17</v>
      </c>
      <c r="Y243" s="45" t="s">
        <v>903</v>
      </c>
      <c r="Z243" s="40">
        <v>10</v>
      </c>
      <c r="AA243" s="39">
        <v>43555</v>
      </c>
    </row>
    <row r="244" spans="1:27" s="8" customFormat="1" x14ac:dyDescent="0.2">
      <c r="A244" s="29">
        <v>2019</v>
      </c>
      <c r="B244" s="4" t="s">
        <v>916</v>
      </c>
      <c r="C244" s="9" t="s">
        <v>11</v>
      </c>
      <c r="D244" s="2" t="s">
        <v>390</v>
      </c>
      <c r="E244" s="2" t="s">
        <v>78</v>
      </c>
      <c r="F244" s="2" t="s">
        <v>775</v>
      </c>
      <c r="G244" s="1" t="s">
        <v>14</v>
      </c>
      <c r="H244" s="2" t="s">
        <v>248</v>
      </c>
      <c r="I244" s="3" t="s">
        <v>808</v>
      </c>
      <c r="J244" s="2" t="s">
        <v>16</v>
      </c>
      <c r="K244" s="5" t="s">
        <v>907</v>
      </c>
      <c r="L244" s="6" t="s">
        <v>9</v>
      </c>
      <c r="M244" s="50">
        <v>814505</v>
      </c>
      <c r="N244" s="50">
        <v>373188</v>
      </c>
      <c r="O244" s="50">
        <v>0</v>
      </c>
      <c r="P244" s="50">
        <v>0</v>
      </c>
      <c r="Q244" s="50">
        <v>26</v>
      </c>
      <c r="R244" s="50">
        <v>103060.37368421051</v>
      </c>
      <c r="S244" s="50">
        <v>78</v>
      </c>
      <c r="T244" s="50">
        <v>309181.12105263158</v>
      </c>
      <c r="U244" s="7">
        <v>30072</v>
      </c>
      <c r="V244" s="7" t="s">
        <v>180</v>
      </c>
      <c r="W244" s="6" t="s">
        <v>825</v>
      </c>
      <c r="X244" s="34" t="s">
        <v>17</v>
      </c>
      <c r="Y244" s="45" t="s">
        <v>903</v>
      </c>
      <c r="Z244" s="40"/>
      <c r="AA244" s="39"/>
    </row>
    <row r="245" spans="1:27" s="8" customFormat="1" x14ac:dyDescent="0.2">
      <c r="A245" s="29">
        <v>2019</v>
      </c>
      <c r="B245" s="4" t="s">
        <v>916</v>
      </c>
      <c r="C245" s="9" t="s">
        <v>11</v>
      </c>
      <c r="D245" s="2" t="s">
        <v>390</v>
      </c>
      <c r="E245" s="2" t="s">
        <v>78</v>
      </c>
      <c r="F245" s="2" t="s">
        <v>299</v>
      </c>
      <c r="G245" s="1" t="s">
        <v>25</v>
      </c>
      <c r="H245" s="2" t="s">
        <v>26</v>
      </c>
      <c r="I245" s="3" t="s">
        <v>662</v>
      </c>
      <c r="J245" s="35" t="s">
        <v>16</v>
      </c>
      <c r="K245" s="5" t="s">
        <v>907</v>
      </c>
      <c r="L245" s="6" t="s">
        <v>9</v>
      </c>
      <c r="M245" s="50">
        <v>687103</v>
      </c>
      <c r="N245" s="50">
        <v>509403</v>
      </c>
      <c r="O245" s="50">
        <v>40</v>
      </c>
      <c r="P245" s="50">
        <v>113969.47368421052</v>
      </c>
      <c r="Q245" s="50">
        <v>18</v>
      </c>
      <c r="R245" s="50">
        <v>61543.515789473677</v>
      </c>
      <c r="S245" s="50">
        <v>122</v>
      </c>
      <c r="T245" s="50">
        <v>417128.27368421049</v>
      </c>
      <c r="U245" s="7">
        <v>35012</v>
      </c>
      <c r="V245" s="7" t="s">
        <v>180</v>
      </c>
      <c r="W245" s="6" t="s">
        <v>825</v>
      </c>
      <c r="X245" s="34" t="s">
        <v>17</v>
      </c>
      <c r="Y245" s="45" t="s">
        <v>903</v>
      </c>
      <c r="Z245" s="40"/>
      <c r="AA245" s="39"/>
    </row>
    <row r="246" spans="1:27" s="8" customFormat="1" x14ac:dyDescent="0.2">
      <c r="A246" s="29">
        <v>2019</v>
      </c>
      <c r="B246" s="4" t="s">
        <v>916</v>
      </c>
      <c r="C246" s="9" t="s">
        <v>12</v>
      </c>
      <c r="D246" s="2" t="s">
        <v>663</v>
      </c>
      <c r="E246" s="2" t="s">
        <v>664</v>
      </c>
      <c r="F246" s="2" t="s">
        <v>776</v>
      </c>
      <c r="G246" s="1" t="s">
        <v>254</v>
      </c>
      <c r="H246" s="2" t="s">
        <v>63</v>
      </c>
      <c r="I246" s="3" t="s">
        <v>665</v>
      </c>
      <c r="J246" s="2" t="s">
        <v>16</v>
      </c>
      <c r="K246" s="5" t="s">
        <v>907</v>
      </c>
      <c r="L246" s="6" t="s">
        <v>9</v>
      </c>
      <c r="M246" s="50">
        <v>1009007</v>
      </c>
      <c r="N246" s="50">
        <v>778328</v>
      </c>
      <c r="O246" s="50">
        <v>30</v>
      </c>
      <c r="P246" s="50">
        <v>139637.56578947368</v>
      </c>
      <c r="Q246" s="50">
        <v>0</v>
      </c>
      <c r="R246" s="50">
        <v>0</v>
      </c>
      <c r="S246" s="50">
        <v>0</v>
      </c>
      <c r="T246" s="50">
        <v>0</v>
      </c>
      <c r="U246" s="7">
        <v>28230</v>
      </c>
      <c r="V246" s="7" t="s">
        <v>180</v>
      </c>
      <c r="W246" s="6" t="s">
        <v>825</v>
      </c>
      <c r="X246" s="34" t="s">
        <v>17</v>
      </c>
      <c r="Y246" s="45" t="s">
        <v>903</v>
      </c>
      <c r="Z246" s="40"/>
      <c r="AA246" s="39"/>
    </row>
    <row r="247" spans="1:27" s="8" customFormat="1" x14ac:dyDescent="0.2">
      <c r="A247" s="29">
        <v>2019</v>
      </c>
      <c r="B247" s="4" t="s">
        <v>916</v>
      </c>
      <c r="C247" s="9" t="s">
        <v>18</v>
      </c>
      <c r="D247" s="2" t="s">
        <v>172</v>
      </c>
      <c r="E247" s="2" t="s">
        <v>166</v>
      </c>
      <c r="F247" s="2" t="s">
        <v>666</v>
      </c>
      <c r="G247" s="1" t="s">
        <v>65</v>
      </c>
      <c r="H247" s="2" t="s">
        <v>34</v>
      </c>
      <c r="I247" s="3" t="s">
        <v>285</v>
      </c>
      <c r="J247" s="35" t="s">
        <v>16</v>
      </c>
      <c r="K247" s="5" t="s">
        <v>908</v>
      </c>
      <c r="L247" s="6" t="s">
        <v>9</v>
      </c>
      <c r="M247" s="50">
        <f>2892442+1069575</f>
        <v>3962017</v>
      </c>
      <c r="N247" s="50">
        <f>2333235+908231</f>
        <v>3241466</v>
      </c>
      <c r="O247" s="50">
        <v>40</v>
      </c>
      <c r="P247" s="50">
        <v>496236.57894736843</v>
      </c>
      <c r="Q247" s="50">
        <v>0</v>
      </c>
      <c r="R247" s="50">
        <v>0</v>
      </c>
      <c r="S247" s="50">
        <v>26</v>
      </c>
      <c r="T247" s="50">
        <v>387064.53157894738</v>
      </c>
      <c r="U247" s="7">
        <v>40087</v>
      </c>
      <c r="V247" s="7" t="s">
        <v>180</v>
      </c>
      <c r="W247" s="6" t="s">
        <v>825</v>
      </c>
      <c r="X247" s="34" t="s">
        <v>920</v>
      </c>
      <c r="Y247" s="45" t="s">
        <v>903</v>
      </c>
      <c r="Z247" s="40">
        <v>10</v>
      </c>
      <c r="AA247" s="39">
        <v>43555</v>
      </c>
    </row>
    <row r="248" spans="1:27" s="8" customFormat="1" x14ac:dyDescent="0.2">
      <c r="A248" s="29">
        <v>2019</v>
      </c>
      <c r="B248" s="4" t="s">
        <v>916</v>
      </c>
      <c r="C248" s="9" t="s">
        <v>12</v>
      </c>
      <c r="D248" s="2" t="s">
        <v>79</v>
      </c>
      <c r="E248" s="2" t="s">
        <v>667</v>
      </c>
      <c r="F248" s="2" t="s">
        <v>777</v>
      </c>
      <c r="G248" s="1" t="s">
        <v>14</v>
      </c>
      <c r="H248" s="2" t="s">
        <v>668</v>
      </c>
      <c r="I248" s="3" t="s">
        <v>669</v>
      </c>
      <c r="J248" s="2" t="s">
        <v>16</v>
      </c>
      <c r="K248" s="5" t="s">
        <v>907</v>
      </c>
      <c r="L248" s="6" t="s">
        <v>9</v>
      </c>
      <c r="M248" s="50">
        <v>808188</v>
      </c>
      <c r="N248" s="50">
        <v>625601</v>
      </c>
      <c r="O248" s="50">
        <v>40</v>
      </c>
      <c r="P248" s="50">
        <v>132128.68421052629</v>
      </c>
      <c r="Q248" s="50">
        <v>0</v>
      </c>
      <c r="R248" s="50">
        <v>0</v>
      </c>
      <c r="S248" s="50">
        <v>66</v>
      </c>
      <c r="T248" s="50">
        <v>261614.7947368421</v>
      </c>
      <c r="U248" s="7">
        <v>32216</v>
      </c>
      <c r="V248" s="7" t="s">
        <v>180</v>
      </c>
      <c r="W248" s="6" t="s">
        <v>825</v>
      </c>
      <c r="X248" s="34" t="s">
        <v>17</v>
      </c>
      <c r="Y248" s="45" t="s">
        <v>903</v>
      </c>
      <c r="Z248" s="40"/>
      <c r="AA248" s="39"/>
    </row>
    <row r="249" spans="1:27" s="8" customFormat="1" x14ac:dyDescent="0.2">
      <c r="A249" s="29">
        <v>2019</v>
      </c>
      <c r="B249" s="4" t="s">
        <v>916</v>
      </c>
      <c r="C249" s="9" t="s">
        <v>40</v>
      </c>
      <c r="D249" s="2" t="s">
        <v>670</v>
      </c>
      <c r="E249" s="2" t="s">
        <v>69</v>
      </c>
      <c r="F249" s="2" t="s">
        <v>778</v>
      </c>
      <c r="G249" s="1" t="s">
        <v>22</v>
      </c>
      <c r="H249" s="2" t="s">
        <v>63</v>
      </c>
      <c r="I249" s="3" t="s">
        <v>139</v>
      </c>
      <c r="J249" s="35" t="s">
        <v>16</v>
      </c>
      <c r="K249" s="5" t="s">
        <v>926</v>
      </c>
      <c r="L249" s="6" t="s">
        <v>9</v>
      </c>
      <c r="M249" s="50">
        <v>1208950</v>
      </c>
      <c r="N249" s="50">
        <v>706546</v>
      </c>
      <c r="O249" s="50">
        <v>35</v>
      </c>
      <c r="P249" s="50">
        <v>194944.47368421053</v>
      </c>
      <c r="Q249" s="50">
        <v>0</v>
      </c>
      <c r="R249" s="50">
        <v>0</v>
      </c>
      <c r="S249" s="50">
        <v>17</v>
      </c>
      <c r="T249" s="50">
        <v>113624.77894736842</v>
      </c>
      <c r="U249" s="7">
        <v>32174</v>
      </c>
      <c r="V249" s="7" t="s">
        <v>180</v>
      </c>
      <c r="W249" s="6" t="s">
        <v>825</v>
      </c>
      <c r="X249" s="34" t="s">
        <v>17</v>
      </c>
      <c r="Y249" s="45" t="s">
        <v>903</v>
      </c>
      <c r="Z249" s="40">
        <v>10</v>
      </c>
      <c r="AA249" s="39">
        <v>43555</v>
      </c>
    </row>
    <row r="250" spans="1:27" s="8" customFormat="1" x14ac:dyDescent="0.2">
      <c r="A250" s="29">
        <v>2019</v>
      </c>
      <c r="B250" s="4" t="s">
        <v>916</v>
      </c>
      <c r="C250" s="9" t="s">
        <v>12</v>
      </c>
      <c r="D250" s="2" t="s">
        <v>671</v>
      </c>
      <c r="E250" s="2" t="s">
        <v>64</v>
      </c>
      <c r="F250" s="2" t="s">
        <v>779</v>
      </c>
      <c r="G250" s="1" t="s">
        <v>14</v>
      </c>
      <c r="H250" s="2" t="s">
        <v>63</v>
      </c>
      <c r="I250" s="3" t="s">
        <v>112</v>
      </c>
      <c r="J250" s="2" t="s">
        <v>16</v>
      </c>
      <c r="K250" s="5" t="s">
        <v>928</v>
      </c>
      <c r="L250" s="6" t="s">
        <v>9</v>
      </c>
      <c r="M250" s="50">
        <v>909550</v>
      </c>
      <c r="N250" s="50">
        <v>619473</v>
      </c>
      <c r="O250" s="50">
        <v>70</v>
      </c>
      <c r="P250" s="50">
        <v>231225.19736842101</v>
      </c>
      <c r="Q250" s="50">
        <v>19</v>
      </c>
      <c r="R250" s="50">
        <v>75313.349999999991</v>
      </c>
      <c r="S250" s="50">
        <v>135</v>
      </c>
      <c r="T250" s="50">
        <v>535121.17105263157</v>
      </c>
      <c r="U250" s="7">
        <v>35674</v>
      </c>
      <c r="V250" s="7" t="s">
        <v>180</v>
      </c>
      <c r="W250" s="6" t="s">
        <v>825</v>
      </c>
      <c r="X250" s="34" t="s">
        <v>17</v>
      </c>
      <c r="Y250" s="45" t="s">
        <v>903</v>
      </c>
      <c r="Z250" s="40"/>
      <c r="AA250" s="39"/>
    </row>
    <row r="251" spans="1:27" s="8" customFormat="1" x14ac:dyDescent="0.2">
      <c r="A251" s="29">
        <v>2019</v>
      </c>
      <c r="B251" s="4" t="s">
        <v>916</v>
      </c>
      <c r="C251" s="9" t="s">
        <v>11</v>
      </c>
      <c r="D251" s="2" t="s">
        <v>121</v>
      </c>
      <c r="E251" s="2" t="s">
        <v>146</v>
      </c>
      <c r="F251" s="2" t="s">
        <v>672</v>
      </c>
      <c r="G251" s="1" t="s">
        <v>25</v>
      </c>
      <c r="H251" s="2" t="s">
        <v>443</v>
      </c>
      <c r="I251" s="3" t="s">
        <v>673</v>
      </c>
      <c r="J251" s="35" t="s">
        <v>16</v>
      </c>
      <c r="K251" s="5" t="s">
        <v>907</v>
      </c>
      <c r="L251" s="6" t="s">
        <v>9</v>
      </c>
      <c r="M251" s="50">
        <v>698798</v>
      </c>
      <c r="N251" s="50">
        <v>429958</v>
      </c>
      <c r="O251" s="50">
        <v>42</v>
      </c>
      <c r="P251" s="50">
        <v>119667.94736842104</v>
      </c>
      <c r="Q251" s="50">
        <v>0</v>
      </c>
      <c r="R251" s="50">
        <v>0</v>
      </c>
      <c r="S251" s="50">
        <v>50</v>
      </c>
      <c r="T251" s="50">
        <v>170954.21052631579</v>
      </c>
      <c r="U251" s="7">
        <v>34547</v>
      </c>
      <c r="V251" s="7" t="s">
        <v>180</v>
      </c>
      <c r="W251" s="6" t="s">
        <v>825</v>
      </c>
      <c r="X251" s="34" t="s">
        <v>17</v>
      </c>
      <c r="Y251" s="45" t="s">
        <v>903</v>
      </c>
      <c r="Z251" s="40"/>
      <c r="AA251" s="39"/>
    </row>
    <row r="252" spans="1:27" s="8" customFormat="1" x14ac:dyDescent="0.2">
      <c r="A252" s="29">
        <v>2019</v>
      </c>
      <c r="B252" s="4" t="s">
        <v>916</v>
      </c>
      <c r="C252" s="9" t="s">
        <v>11</v>
      </c>
      <c r="D252" s="2" t="s">
        <v>121</v>
      </c>
      <c r="E252" s="2" t="s">
        <v>674</v>
      </c>
      <c r="F252" s="2" t="s">
        <v>675</v>
      </c>
      <c r="G252" s="1" t="s">
        <v>25</v>
      </c>
      <c r="H252" s="2" t="s">
        <v>194</v>
      </c>
      <c r="I252" s="3" t="s">
        <v>410</v>
      </c>
      <c r="J252" s="2" t="s">
        <v>16</v>
      </c>
      <c r="K252" s="5" t="s">
        <v>930</v>
      </c>
      <c r="L252" s="6" t="s">
        <v>9</v>
      </c>
      <c r="M252" s="50">
        <v>757977</v>
      </c>
      <c r="N252" s="50">
        <v>271263</v>
      </c>
      <c r="O252" s="50">
        <v>0</v>
      </c>
      <c r="P252" s="50">
        <v>0</v>
      </c>
      <c r="Q252" s="50">
        <v>0</v>
      </c>
      <c r="R252" s="50">
        <v>0</v>
      </c>
      <c r="S252" s="50">
        <v>0</v>
      </c>
      <c r="T252" s="50">
        <v>0</v>
      </c>
      <c r="U252" s="7">
        <v>34547</v>
      </c>
      <c r="V252" s="7" t="s">
        <v>180</v>
      </c>
      <c r="W252" s="6" t="s">
        <v>825</v>
      </c>
      <c r="X252" s="34" t="s">
        <v>17</v>
      </c>
      <c r="Y252" s="45" t="s">
        <v>903</v>
      </c>
      <c r="Z252" s="40"/>
      <c r="AA252" s="39"/>
    </row>
    <row r="253" spans="1:27" s="8" customFormat="1" x14ac:dyDescent="0.2">
      <c r="A253" s="29">
        <v>2019</v>
      </c>
      <c r="B253" s="4" t="s">
        <v>916</v>
      </c>
      <c r="C253" s="1" t="s">
        <v>11</v>
      </c>
      <c r="D253" s="2" t="s">
        <v>610</v>
      </c>
      <c r="E253" s="2" t="s">
        <v>132</v>
      </c>
      <c r="F253" s="2" t="s">
        <v>780</v>
      </c>
      <c r="G253" s="4" t="s">
        <v>49</v>
      </c>
      <c r="H253" s="2" t="s">
        <v>104</v>
      </c>
      <c r="I253" s="3" t="s">
        <v>676</v>
      </c>
      <c r="J253" s="35" t="s">
        <v>16</v>
      </c>
      <c r="K253" s="5" t="s">
        <v>926</v>
      </c>
      <c r="L253" s="6" t="s">
        <v>9</v>
      </c>
      <c r="M253" s="50">
        <v>601878</v>
      </c>
      <c r="N253" s="50">
        <v>449007</v>
      </c>
      <c r="O253" s="50">
        <v>35</v>
      </c>
      <c r="P253" s="50">
        <v>83270.756578947359</v>
      </c>
      <c r="Q253" s="50">
        <v>0</v>
      </c>
      <c r="R253" s="50">
        <v>0</v>
      </c>
      <c r="S253" s="50">
        <v>98</v>
      </c>
      <c r="T253" s="50">
        <v>279789.74210526317</v>
      </c>
      <c r="U253" s="7">
        <v>40725</v>
      </c>
      <c r="V253" s="7" t="s">
        <v>180</v>
      </c>
      <c r="W253" s="6" t="s">
        <v>825</v>
      </c>
      <c r="X253" s="34" t="s">
        <v>17</v>
      </c>
      <c r="Y253" s="45" t="s">
        <v>903</v>
      </c>
      <c r="Z253" s="40"/>
      <c r="AA253" s="39"/>
    </row>
    <row r="254" spans="1:27" x14ac:dyDescent="0.2">
      <c r="A254" s="29">
        <v>2019</v>
      </c>
      <c r="B254" s="4" t="s">
        <v>916</v>
      </c>
      <c r="C254" s="9" t="s">
        <v>12</v>
      </c>
      <c r="D254" s="2" t="s">
        <v>148</v>
      </c>
      <c r="E254" s="2" t="s">
        <v>48</v>
      </c>
      <c r="F254" s="2" t="s">
        <v>781</v>
      </c>
      <c r="G254" s="1" t="s">
        <v>14</v>
      </c>
      <c r="H254" s="2" t="s">
        <v>104</v>
      </c>
      <c r="I254" s="3" t="s">
        <v>677</v>
      </c>
      <c r="J254" s="2" t="s">
        <v>16</v>
      </c>
      <c r="K254" s="5" t="s">
        <v>907</v>
      </c>
      <c r="L254" s="6" t="s">
        <v>9</v>
      </c>
      <c r="M254" s="50">
        <v>808188</v>
      </c>
      <c r="N254" s="50">
        <v>332931</v>
      </c>
      <c r="O254" s="50">
        <v>40</v>
      </c>
      <c r="P254" s="50">
        <v>132128.68421052629</v>
      </c>
      <c r="Q254" s="50">
        <v>0</v>
      </c>
      <c r="R254" s="50">
        <v>0</v>
      </c>
      <c r="S254" s="50">
        <v>59</v>
      </c>
      <c r="T254" s="50">
        <v>233867.77105263158</v>
      </c>
      <c r="U254" s="7">
        <v>32174</v>
      </c>
      <c r="V254" s="7" t="s">
        <v>180</v>
      </c>
      <c r="W254" s="6" t="s">
        <v>825</v>
      </c>
      <c r="X254" s="34" t="s">
        <v>17</v>
      </c>
      <c r="Y254" s="45" t="s">
        <v>903</v>
      </c>
      <c r="Z254" s="40"/>
      <c r="AA254" s="39"/>
    </row>
    <row r="255" spans="1:27" x14ac:dyDescent="0.2">
      <c r="A255" s="29">
        <v>2019</v>
      </c>
      <c r="B255" s="4" t="s">
        <v>916</v>
      </c>
      <c r="C255" s="9" t="s">
        <v>11</v>
      </c>
      <c r="D255" s="2" t="s">
        <v>678</v>
      </c>
      <c r="E255" s="2" t="s">
        <v>420</v>
      </c>
      <c r="F255" s="2" t="s">
        <v>782</v>
      </c>
      <c r="G255" s="1" t="s">
        <v>128</v>
      </c>
      <c r="H255" s="2" t="s">
        <v>278</v>
      </c>
      <c r="I255" s="3" t="s">
        <v>679</v>
      </c>
      <c r="J255" s="35" t="s">
        <v>16</v>
      </c>
      <c r="K255" s="5" t="s">
        <v>907</v>
      </c>
      <c r="L255" s="6" t="s">
        <v>9</v>
      </c>
      <c r="M255" s="50">
        <v>634262</v>
      </c>
      <c r="N255" s="50">
        <v>487454</v>
      </c>
      <c r="O255" s="50">
        <v>40</v>
      </c>
      <c r="P255" s="50">
        <v>100988.94736842105</v>
      </c>
      <c r="Q255" s="50">
        <v>0</v>
      </c>
      <c r="R255" s="50">
        <v>0</v>
      </c>
      <c r="S255" s="50">
        <v>65</v>
      </c>
      <c r="T255" s="50">
        <v>196928.44736842107</v>
      </c>
      <c r="U255" s="7">
        <v>35979</v>
      </c>
      <c r="V255" s="4" t="s">
        <v>180</v>
      </c>
      <c r="W255" s="6" t="s">
        <v>825</v>
      </c>
      <c r="X255" s="34" t="s">
        <v>17</v>
      </c>
      <c r="Y255" s="45" t="s">
        <v>903</v>
      </c>
      <c r="Z255" s="40"/>
      <c r="AA255" s="39"/>
    </row>
    <row r="256" spans="1:27" x14ac:dyDescent="0.2">
      <c r="A256" s="29">
        <v>2019</v>
      </c>
      <c r="B256" s="4" t="s">
        <v>916</v>
      </c>
      <c r="C256" s="9" t="s">
        <v>18</v>
      </c>
      <c r="D256" s="2" t="s">
        <v>680</v>
      </c>
      <c r="E256" s="2" t="s">
        <v>60</v>
      </c>
      <c r="F256" s="2" t="s">
        <v>783</v>
      </c>
      <c r="G256" s="1" t="s">
        <v>65</v>
      </c>
      <c r="H256" s="2" t="s">
        <v>53</v>
      </c>
      <c r="I256" s="3" t="s">
        <v>681</v>
      </c>
      <c r="J256" s="2" t="s">
        <v>16</v>
      </c>
      <c r="K256" s="5" t="s">
        <v>908</v>
      </c>
      <c r="L256" s="6" t="s">
        <v>9</v>
      </c>
      <c r="M256" s="50">
        <v>2935944</v>
      </c>
      <c r="N256" s="50">
        <v>2259127</v>
      </c>
      <c r="O256" s="50">
        <v>40</v>
      </c>
      <c r="P256" s="50">
        <v>496236.57894736843</v>
      </c>
      <c r="Q256" s="50">
        <v>0</v>
      </c>
      <c r="R256" s="50">
        <v>0</v>
      </c>
      <c r="S256" s="50">
        <v>10</v>
      </c>
      <c r="T256" s="50">
        <v>148870.97368421053</v>
      </c>
      <c r="U256" s="7">
        <v>34455</v>
      </c>
      <c r="V256" s="4" t="s">
        <v>180</v>
      </c>
      <c r="W256" s="6" t="s">
        <v>825</v>
      </c>
      <c r="X256" s="34" t="s">
        <v>17</v>
      </c>
      <c r="Y256" s="45" t="s">
        <v>903</v>
      </c>
      <c r="Z256" s="40">
        <v>10</v>
      </c>
      <c r="AA256" s="39">
        <v>43555</v>
      </c>
    </row>
    <row r="257" spans="1:27" x14ac:dyDescent="0.2">
      <c r="A257" s="29">
        <v>2019</v>
      </c>
      <c r="B257" s="4" t="s">
        <v>916</v>
      </c>
      <c r="C257" s="9" t="s">
        <v>40</v>
      </c>
      <c r="D257" s="2" t="s">
        <v>680</v>
      </c>
      <c r="E257" s="2" t="s">
        <v>97</v>
      </c>
      <c r="F257" s="2" t="s">
        <v>682</v>
      </c>
      <c r="G257" s="1" t="s">
        <v>22</v>
      </c>
      <c r="H257" s="2" t="s">
        <v>63</v>
      </c>
      <c r="I257" s="3" t="s">
        <v>683</v>
      </c>
      <c r="J257" s="35" t="s">
        <v>16</v>
      </c>
      <c r="K257" s="5" t="s">
        <v>907</v>
      </c>
      <c r="L257" s="6" t="s">
        <v>9</v>
      </c>
      <c r="M257" s="50">
        <v>1157789</v>
      </c>
      <c r="N257" s="50">
        <v>867073</v>
      </c>
      <c r="O257" s="50">
        <v>40</v>
      </c>
      <c r="P257" s="50">
        <v>222793.68421052635</v>
      </c>
      <c r="Q257" s="50">
        <v>0</v>
      </c>
      <c r="R257" s="50">
        <v>0</v>
      </c>
      <c r="S257" s="50">
        <v>8</v>
      </c>
      <c r="T257" s="50">
        <v>53470.484210526316</v>
      </c>
      <c r="U257" s="7">
        <v>32051</v>
      </c>
      <c r="V257" s="4" t="s">
        <v>180</v>
      </c>
      <c r="W257" s="6" t="s">
        <v>825</v>
      </c>
      <c r="X257" s="34" t="s">
        <v>17</v>
      </c>
      <c r="Y257" s="45" t="s">
        <v>903</v>
      </c>
      <c r="Z257" s="40">
        <v>10</v>
      </c>
      <c r="AA257" s="39">
        <v>43555</v>
      </c>
    </row>
    <row r="258" spans="1:27" x14ac:dyDescent="0.2">
      <c r="A258" s="29">
        <v>2019</v>
      </c>
      <c r="B258" s="4" t="s">
        <v>916</v>
      </c>
      <c r="C258" s="9" t="s">
        <v>11</v>
      </c>
      <c r="D258" s="2" t="s">
        <v>684</v>
      </c>
      <c r="E258" s="2" t="s">
        <v>155</v>
      </c>
      <c r="F258" s="2" t="s">
        <v>784</v>
      </c>
      <c r="G258" s="1" t="s">
        <v>29</v>
      </c>
      <c r="H258" s="2" t="s">
        <v>118</v>
      </c>
      <c r="I258" s="3" t="s">
        <v>685</v>
      </c>
      <c r="J258" s="2" t="s">
        <v>16</v>
      </c>
      <c r="K258" s="5" t="s">
        <v>926</v>
      </c>
      <c r="L258" s="6" t="s">
        <v>9</v>
      </c>
      <c r="M258" s="50">
        <v>524115</v>
      </c>
      <c r="N258" s="50">
        <v>431425</v>
      </c>
      <c r="O258" s="50">
        <v>0</v>
      </c>
      <c r="P258" s="50">
        <v>0</v>
      </c>
      <c r="Q258" s="50">
        <v>0</v>
      </c>
      <c r="R258" s="50">
        <v>0</v>
      </c>
      <c r="S258" s="50">
        <v>0</v>
      </c>
      <c r="T258" s="50">
        <v>0</v>
      </c>
      <c r="U258" s="7">
        <v>40725</v>
      </c>
      <c r="V258" s="4" t="s">
        <v>180</v>
      </c>
      <c r="W258" s="6" t="s">
        <v>825</v>
      </c>
      <c r="X258" s="34" t="s">
        <v>17</v>
      </c>
      <c r="Y258" s="45" t="s">
        <v>903</v>
      </c>
      <c r="Z258" s="40">
        <v>10</v>
      </c>
      <c r="AA258" s="39">
        <v>43555</v>
      </c>
    </row>
    <row r="259" spans="1:27" ht="14.25" customHeight="1" x14ac:dyDescent="0.2">
      <c r="A259" s="29">
        <v>2019</v>
      </c>
      <c r="B259" s="4" t="s">
        <v>916</v>
      </c>
      <c r="C259" s="9" t="s">
        <v>40</v>
      </c>
      <c r="D259" s="2" t="s">
        <v>686</v>
      </c>
      <c r="E259" s="2" t="s">
        <v>163</v>
      </c>
      <c r="F259" s="2" t="s">
        <v>399</v>
      </c>
      <c r="G259" s="1" t="s">
        <v>55</v>
      </c>
      <c r="H259" s="2" t="s">
        <v>687</v>
      </c>
      <c r="I259" s="3" t="s">
        <v>845</v>
      </c>
      <c r="J259" s="35" t="s">
        <v>16</v>
      </c>
      <c r="K259" s="5" t="s">
        <v>926</v>
      </c>
      <c r="L259" s="6" t="s">
        <v>9</v>
      </c>
      <c r="M259" s="50">
        <v>902254</v>
      </c>
      <c r="N259" s="50">
        <v>727354</v>
      </c>
      <c r="O259" s="50">
        <v>40</v>
      </c>
      <c r="P259" s="50">
        <v>155633.42105263157</v>
      </c>
      <c r="Q259" s="50">
        <v>0</v>
      </c>
      <c r="R259" s="50">
        <v>0</v>
      </c>
      <c r="S259" s="50">
        <v>100</v>
      </c>
      <c r="T259" s="50">
        <v>466900.26315789472</v>
      </c>
      <c r="U259" s="7">
        <v>39264</v>
      </c>
      <c r="V259" s="7" t="s">
        <v>180</v>
      </c>
      <c r="W259" s="6" t="s">
        <v>825</v>
      </c>
      <c r="X259" s="34" t="s">
        <v>17</v>
      </c>
      <c r="Y259" s="45" t="s">
        <v>903</v>
      </c>
      <c r="Z259" s="40"/>
      <c r="AA259" s="39"/>
    </row>
    <row r="260" spans="1:27" x14ac:dyDescent="0.2">
      <c r="A260" s="29">
        <v>2019</v>
      </c>
      <c r="B260" s="4" t="s">
        <v>916</v>
      </c>
      <c r="C260" s="9" t="s">
        <v>193</v>
      </c>
      <c r="D260" s="2" t="s">
        <v>688</v>
      </c>
      <c r="E260" s="2" t="s">
        <v>689</v>
      </c>
      <c r="F260" s="2" t="s">
        <v>690</v>
      </c>
      <c r="G260" s="1" t="s">
        <v>20</v>
      </c>
      <c r="H260" s="2" t="s">
        <v>109</v>
      </c>
      <c r="I260" s="3" t="s">
        <v>691</v>
      </c>
      <c r="J260" s="2" t="s">
        <v>16</v>
      </c>
      <c r="K260" s="5" t="s">
        <v>909</v>
      </c>
      <c r="L260" s="6" t="s">
        <v>9</v>
      </c>
      <c r="M260" s="50">
        <v>1510374</v>
      </c>
      <c r="N260" s="50">
        <v>1125122</v>
      </c>
      <c r="O260" s="50">
        <v>40</v>
      </c>
      <c r="P260" s="50">
        <v>269300.26315789472</v>
      </c>
      <c r="Q260" s="50">
        <v>0</v>
      </c>
      <c r="R260" s="50">
        <v>0</v>
      </c>
      <c r="S260" s="50">
        <v>27</v>
      </c>
      <c r="T260" s="50">
        <v>218133.21315789473</v>
      </c>
      <c r="U260" s="7">
        <v>36557</v>
      </c>
      <c r="V260" s="4" t="s">
        <v>180</v>
      </c>
      <c r="W260" s="6" t="s">
        <v>825</v>
      </c>
      <c r="X260" s="34" t="s">
        <v>17</v>
      </c>
      <c r="Y260" s="45" t="s">
        <v>903</v>
      </c>
      <c r="Z260" s="40">
        <v>10</v>
      </c>
      <c r="AA260" s="39">
        <v>43555</v>
      </c>
    </row>
    <row r="261" spans="1:27" x14ac:dyDescent="0.2">
      <c r="A261" s="29">
        <v>2019</v>
      </c>
      <c r="B261" s="4" t="s">
        <v>916</v>
      </c>
      <c r="C261" s="9" t="s">
        <v>40</v>
      </c>
      <c r="D261" s="2" t="s">
        <v>692</v>
      </c>
      <c r="E261" s="2" t="s">
        <v>612</v>
      </c>
      <c r="F261" s="2" t="s">
        <v>785</v>
      </c>
      <c r="G261" s="1" t="s">
        <v>254</v>
      </c>
      <c r="H261" s="2" t="s">
        <v>63</v>
      </c>
      <c r="I261" s="3" t="s">
        <v>693</v>
      </c>
      <c r="J261" s="35" t="s">
        <v>16</v>
      </c>
      <c r="K261" s="5" t="s">
        <v>926</v>
      </c>
      <c r="L261" s="6" t="s">
        <v>9</v>
      </c>
      <c r="M261" s="50">
        <v>1050029</v>
      </c>
      <c r="N261" s="50">
        <v>629342</v>
      </c>
      <c r="O261" s="50">
        <v>0</v>
      </c>
      <c r="P261" s="50">
        <v>0</v>
      </c>
      <c r="Q261" s="50">
        <v>0</v>
      </c>
      <c r="R261" s="50">
        <v>0</v>
      </c>
      <c r="S261" s="50">
        <v>0</v>
      </c>
      <c r="T261" s="50">
        <v>0</v>
      </c>
      <c r="U261" s="7">
        <v>34346</v>
      </c>
      <c r="V261" s="4" t="s">
        <v>180</v>
      </c>
      <c r="W261" s="6" t="s">
        <v>825</v>
      </c>
      <c r="X261" s="34" t="s">
        <v>17</v>
      </c>
      <c r="Y261" s="45" t="s">
        <v>903</v>
      </c>
      <c r="Z261" s="40">
        <v>10</v>
      </c>
      <c r="AA261" s="39">
        <v>43555</v>
      </c>
    </row>
    <row r="262" spans="1:27" x14ac:dyDescent="0.2">
      <c r="A262" s="29">
        <v>2019</v>
      </c>
      <c r="B262" s="4" t="s">
        <v>916</v>
      </c>
      <c r="C262" s="9" t="s">
        <v>40</v>
      </c>
      <c r="D262" s="2" t="s">
        <v>692</v>
      </c>
      <c r="E262" s="2" t="s">
        <v>612</v>
      </c>
      <c r="F262" s="2" t="s">
        <v>694</v>
      </c>
      <c r="G262" s="1" t="s">
        <v>254</v>
      </c>
      <c r="H262" s="2" t="s">
        <v>695</v>
      </c>
      <c r="I262" s="3" t="s">
        <v>798</v>
      </c>
      <c r="J262" s="2" t="s">
        <v>16</v>
      </c>
      <c r="K262" s="5" t="s">
        <v>926</v>
      </c>
      <c r="L262" s="6" t="s">
        <v>9</v>
      </c>
      <c r="M262" s="50">
        <v>1107380</v>
      </c>
      <c r="N262" s="50">
        <v>834458</v>
      </c>
      <c r="O262" s="50">
        <v>40</v>
      </c>
      <c r="P262" s="50">
        <v>186183.42105263157</v>
      </c>
      <c r="Q262" s="50">
        <v>28</v>
      </c>
      <c r="R262" s="50">
        <v>156394.07368421054</v>
      </c>
      <c r="S262" s="50">
        <v>50</v>
      </c>
      <c r="T262" s="50">
        <v>279275.13157894736</v>
      </c>
      <c r="U262" s="7">
        <v>35349</v>
      </c>
      <c r="V262" s="4" t="s">
        <v>180</v>
      </c>
      <c r="W262" s="6" t="s">
        <v>825</v>
      </c>
      <c r="X262" s="34" t="s">
        <v>17</v>
      </c>
      <c r="Y262" s="45" t="s">
        <v>903</v>
      </c>
      <c r="Z262" s="40">
        <v>9</v>
      </c>
      <c r="AA262" s="39">
        <v>43555</v>
      </c>
    </row>
    <row r="263" spans="1:27" x14ac:dyDescent="0.2">
      <c r="A263" s="29">
        <v>2019</v>
      </c>
      <c r="B263" s="4" t="s">
        <v>916</v>
      </c>
      <c r="C263" s="9" t="s">
        <v>11</v>
      </c>
      <c r="D263" s="2" t="s">
        <v>696</v>
      </c>
      <c r="E263" s="2" t="s">
        <v>24</v>
      </c>
      <c r="F263" s="2" t="s">
        <v>697</v>
      </c>
      <c r="G263" s="1" t="s">
        <v>128</v>
      </c>
      <c r="H263" s="2" t="s">
        <v>698</v>
      </c>
      <c r="I263" s="3" t="s">
        <v>699</v>
      </c>
      <c r="J263" s="35" t="s">
        <v>16</v>
      </c>
      <c r="K263" s="5" t="s">
        <v>907</v>
      </c>
      <c r="L263" s="6" t="s">
        <v>9</v>
      </c>
      <c r="M263" s="50">
        <v>618017</v>
      </c>
      <c r="N263" s="50">
        <v>501048</v>
      </c>
      <c r="O263" s="50">
        <v>40</v>
      </c>
      <c r="P263" s="50">
        <v>100988.94736842105</v>
      </c>
      <c r="Q263" s="50">
        <v>0</v>
      </c>
      <c r="R263" s="50">
        <v>0</v>
      </c>
      <c r="S263" s="50">
        <v>48</v>
      </c>
      <c r="T263" s="50">
        <v>145424.08421052631</v>
      </c>
      <c r="U263" s="7">
        <v>36234</v>
      </c>
      <c r="V263" s="4" t="s">
        <v>180</v>
      </c>
      <c r="W263" s="6" t="s">
        <v>825</v>
      </c>
      <c r="X263" s="34" t="s">
        <v>17</v>
      </c>
      <c r="Y263" s="45" t="s">
        <v>903</v>
      </c>
      <c r="Z263" s="40"/>
      <c r="AA263" s="39"/>
    </row>
    <row r="264" spans="1:27" x14ac:dyDescent="0.2">
      <c r="A264" s="29">
        <v>2019</v>
      </c>
      <c r="B264" s="4" t="s">
        <v>916</v>
      </c>
      <c r="C264" s="9" t="s">
        <v>12</v>
      </c>
      <c r="D264" s="2" t="s">
        <v>696</v>
      </c>
      <c r="E264" s="2" t="s">
        <v>19</v>
      </c>
      <c r="F264" s="2" t="s">
        <v>786</v>
      </c>
      <c r="G264" s="1" t="s">
        <v>14</v>
      </c>
      <c r="H264" s="2" t="s">
        <v>63</v>
      </c>
      <c r="I264" s="3" t="s">
        <v>139</v>
      </c>
      <c r="J264" s="2" t="s">
        <v>16</v>
      </c>
      <c r="K264" s="5" t="s">
        <v>929</v>
      </c>
      <c r="L264" s="6" t="s">
        <v>9</v>
      </c>
      <c r="M264" s="50">
        <v>868835</v>
      </c>
      <c r="N264" s="50">
        <v>512069</v>
      </c>
      <c r="O264" s="50">
        <v>62</v>
      </c>
      <c r="P264" s="50">
        <v>204799.46052631576</v>
      </c>
      <c r="Q264" s="50">
        <v>14</v>
      </c>
      <c r="R264" s="50">
        <v>55494.047368421052</v>
      </c>
      <c r="S264" s="50">
        <v>105</v>
      </c>
      <c r="T264" s="50">
        <v>416205.35526315786</v>
      </c>
      <c r="U264" s="7">
        <v>34243</v>
      </c>
      <c r="V264" s="4" t="s">
        <v>180</v>
      </c>
      <c r="W264" s="6" t="s">
        <v>825</v>
      </c>
      <c r="X264" s="34" t="s">
        <v>17</v>
      </c>
      <c r="Y264" s="45" t="s">
        <v>903</v>
      </c>
      <c r="Z264" s="40"/>
      <c r="AA264" s="39"/>
    </row>
    <row r="265" spans="1:27" x14ac:dyDescent="0.2">
      <c r="A265" s="29">
        <v>2019</v>
      </c>
      <c r="B265" s="4" t="s">
        <v>916</v>
      </c>
      <c r="C265" s="9" t="s">
        <v>18</v>
      </c>
      <c r="D265" s="2" t="s">
        <v>696</v>
      </c>
      <c r="E265" s="2" t="s">
        <v>133</v>
      </c>
      <c r="F265" s="2" t="s">
        <v>700</v>
      </c>
      <c r="G265" s="1" t="s">
        <v>156</v>
      </c>
      <c r="H265" s="2" t="s">
        <v>53</v>
      </c>
      <c r="I265" s="3" t="s">
        <v>817</v>
      </c>
      <c r="J265" s="35" t="s">
        <v>16</v>
      </c>
      <c r="K265" s="5" t="s">
        <v>923</v>
      </c>
      <c r="L265" s="6" t="s">
        <v>9</v>
      </c>
      <c r="M265" s="50">
        <v>2052681</v>
      </c>
      <c r="N265" s="50">
        <v>672536</v>
      </c>
      <c r="O265" s="50">
        <v>40</v>
      </c>
      <c r="P265" s="50">
        <v>325453.42105263157</v>
      </c>
      <c r="Q265" s="50">
        <v>0</v>
      </c>
      <c r="R265" s="50">
        <v>0</v>
      </c>
      <c r="S265" s="50">
        <v>31</v>
      </c>
      <c r="T265" s="50">
        <v>302671.68157894741</v>
      </c>
      <c r="U265" s="7">
        <v>38808</v>
      </c>
      <c r="V265" s="4" t="s">
        <v>180</v>
      </c>
      <c r="W265" s="4" t="s">
        <v>825</v>
      </c>
      <c r="X265" s="34" t="s">
        <v>17</v>
      </c>
      <c r="Y265" s="45" t="s">
        <v>903</v>
      </c>
      <c r="Z265" s="40">
        <v>10</v>
      </c>
      <c r="AA265" s="39">
        <v>43555</v>
      </c>
    </row>
  </sheetData>
  <phoneticPr fontId="0" type="noConversion"/>
  <pageMargins left="1.1811023622047245" right="0" top="0.98425196850393704" bottom="0.98425196850393704" header="0" footer="0"/>
  <pageSetup paperSize="5" scale="4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emba</dc:creator>
  <cp:lastModifiedBy>José Luis Jiménez</cp:lastModifiedBy>
  <cp:lastPrinted>2018-10-05T14:59:22Z</cp:lastPrinted>
  <dcterms:created xsi:type="dcterms:W3CDTF">2013-10-02T08:20:44Z</dcterms:created>
  <dcterms:modified xsi:type="dcterms:W3CDTF">2019-04-19T00:30:18Z</dcterms:modified>
</cp:coreProperties>
</file>