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NDRES MUNI - 22-10-19\Transparencia\OK 2020\"/>
    </mc:Choice>
  </mc:AlternateContent>
  <bookViews>
    <workbookView xWindow="0" yWindow="0" windowWidth="28800" windowHeight="11745"/>
  </bookViews>
  <sheets>
    <sheet name="Planilla" sheetId="1" r:id="rId1"/>
    <sheet name="Resumen REMU" sheetId="2" r:id="rId2"/>
  </sheets>
  <definedNames>
    <definedName name="_xlnm._FilterDatabase" localSheetId="0" hidden="1">Planilla!$A$2:$Z$41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L42" i="1" l="1"/>
  <c r="F5" i="2"/>
  <c r="F11" i="2"/>
  <c r="G11" i="2"/>
  <c r="G5" i="2"/>
  <c r="F12" i="2" l="1"/>
  <c r="G13" i="2"/>
  <c r="F13" i="2"/>
  <c r="L9" i="2"/>
  <c r="L8" i="2"/>
  <c r="G8" i="2"/>
  <c r="G10" i="2" s="1"/>
  <c r="F8" i="2"/>
  <c r="F10" i="2" s="1"/>
  <c r="L7" i="2"/>
  <c r="H8" i="2" s="1"/>
  <c r="L6" i="2"/>
  <c r="L5" i="2"/>
  <c r="G14" i="2" l="1"/>
  <c r="L10" i="2"/>
  <c r="H5" i="2"/>
  <c r="H11" i="2"/>
  <c r="F14" i="2"/>
  <c r="F15" i="2" s="1"/>
  <c r="F7" i="2"/>
  <c r="G7" i="2"/>
  <c r="H42" i="1"/>
  <c r="M42" i="1"/>
  <c r="G15" i="2" s="1"/>
  <c r="H14" i="2" l="1"/>
  <c r="H15" i="2" s="1"/>
</calcChain>
</file>

<file path=xl/sharedStrings.xml><?xml version="1.0" encoding="utf-8"?>
<sst xmlns="http://schemas.openxmlformats.org/spreadsheetml/2006/main" count="618" uniqueCount="171">
  <si>
    <t>Codigo del Trabajo</t>
  </si>
  <si>
    <t>Año</t>
  </si>
  <si>
    <t>Mes</t>
  </si>
  <si>
    <t>Apellido paterno</t>
  </si>
  <si>
    <t>Apellido materno</t>
  </si>
  <si>
    <t>Nombres</t>
  </si>
  <si>
    <t>Grado EUS (si corresponde)</t>
  </si>
  <si>
    <t>Calificación profesional o formación</t>
  </si>
  <si>
    <t>Cargo o función</t>
  </si>
  <si>
    <t>Región</t>
  </si>
  <si>
    <t>Asignaciones especiales</t>
  </si>
  <si>
    <t>Unidad monetaria</t>
  </si>
  <si>
    <t>Renta bruta permanente mensualizada</t>
  </si>
  <si>
    <t>Remuneracion Liquida Menzualizada</t>
  </si>
  <si>
    <t>Horas Extraordinarias</t>
  </si>
  <si>
    <t>N° Horas Diurnas</t>
  </si>
  <si>
    <t>Remuneracion Horas Diurnas</t>
  </si>
  <si>
    <t>N° Horas Nocturnas</t>
  </si>
  <si>
    <t>Remuneracion Horas Nocturnas</t>
  </si>
  <si>
    <t>N° Horas Festivas</t>
  </si>
  <si>
    <t>Remuneracion Horas Festivas</t>
  </si>
  <si>
    <t xml:space="preserve">Fecha de inicio </t>
  </si>
  <si>
    <t>Fecha de término</t>
  </si>
  <si>
    <t>Observaciones</t>
  </si>
  <si>
    <t>Viaticos</t>
  </si>
  <si>
    <t>Motivo DIP</t>
  </si>
  <si>
    <t>Fecha de declaración</t>
  </si>
  <si>
    <t>AGUILERA</t>
  </si>
  <si>
    <t>GONZALEZ</t>
  </si>
  <si>
    <t>CAMPOS</t>
  </si>
  <si>
    <t>LABRA</t>
  </si>
  <si>
    <t>CASTILLO</t>
  </si>
  <si>
    <t>CASTRO</t>
  </si>
  <si>
    <t>COELLO</t>
  </si>
  <si>
    <t>CHEUQUEO</t>
  </si>
  <si>
    <t>ANTINAO</t>
  </si>
  <si>
    <t>CONTRERAS</t>
  </si>
  <si>
    <t>DOR</t>
  </si>
  <si>
    <t>VERLANDE</t>
  </si>
  <si>
    <t>ESPINOZA</t>
  </si>
  <si>
    <t>PIZARRO</t>
  </si>
  <si>
    <t>FIGUEROA</t>
  </si>
  <si>
    <t>SILVA</t>
  </si>
  <si>
    <t>ARCE</t>
  </si>
  <si>
    <t>ANDREA DE LAS MERCEDES</t>
  </si>
  <si>
    <t>MONTECINOS</t>
  </si>
  <si>
    <t>URRUTIA</t>
  </si>
  <si>
    <t>JOSEPH</t>
  </si>
  <si>
    <t>NATHALIE</t>
  </si>
  <si>
    <t>RIVERA</t>
  </si>
  <si>
    <t>MUNDACA</t>
  </si>
  <si>
    <t>MIRALLES</t>
  </si>
  <si>
    <t>NAVARRO</t>
  </si>
  <si>
    <t>JOPIA</t>
  </si>
  <si>
    <t>PALIZ</t>
  </si>
  <si>
    <t>ARAUZ</t>
  </si>
  <si>
    <t>RAILHET</t>
  </si>
  <si>
    <t>ROJAS</t>
  </si>
  <si>
    <t>VARGAS</t>
  </si>
  <si>
    <t>RAVANAL</t>
  </si>
  <si>
    <t>VALENZUELA</t>
  </si>
  <si>
    <t>SEGURA</t>
  </si>
  <si>
    <t>SOTELO</t>
  </si>
  <si>
    <t>ZUBICUETA</t>
  </si>
  <si>
    <t>SOTO</t>
  </si>
  <si>
    <t>OLIVARES</t>
  </si>
  <si>
    <t>STEPHANIE</t>
  </si>
  <si>
    <t>VEGA</t>
  </si>
  <si>
    <t>ELSA DE LAS MERCEDES</t>
  </si>
  <si>
    <t>VERGARA</t>
  </si>
  <si>
    <t>MARCHANT</t>
  </si>
  <si>
    <t>ZAMBRANO</t>
  </si>
  <si>
    <t>CAJUSTE</t>
  </si>
  <si>
    <t>FRELINE</t>
  </si>
  <si>
    <t>No asimilado a Grado</t>
  </si>
  <si>
    <t>Enseñanza Media Completa</t>
  </si>
  <si>
    <t>Región Metropolitana</t>
  </si>
  <si>
    <t>(01)</t>
  </si>
  <si>
    <t>Pesos</t>
  </si>
  <si>
    <t>Indef.</t>
  </si>
  <si>
    <t>GONZÁLEZ</t>
  </si>
  <si>
    <t>CARMEN GLORIA</t>
  </si>
  <si>
    <t>Enseñanza Basica Incomp.</t>
  </si>
  <si>
    <t>Enseñanza Media Incomp.</t>
  </si>
  <si>
    <t>VERÓNICA DE LAS MERCEDES</t>
  </si>
  <si>
    <t>HENRÍQUEZ</t>
  </si>
  <si>
    <t>EUNISE IRIS</t>
  </si>
  <si>
    <t>JAVIER GONZALO</t>
  </si>
  <si>
    <t>PATRICIA ALEJANDRA</t>
  </si>
  <si>
    <t>EDUARDO ERNESTO</t>
  </si>
  <si>
    <t>Doctor en Medicina y Cirugia</t>
  </si>
  <si>
    <t>Medico Psicotécnico Lic. de conducir</t>
  </si>
  <si>
    <t>VERÓNICA JESÚS</t>
  </si>
  <si>
    <t>GISELLE NATHALIE</t>
  </si>
  <si>
    <t>MARÍA PATRICIA</t>
  </si>
  <si>
    <t>GÚZMAN</t>
  </si>
  <si>
    <t>HÉCTOR GUILLERMO</t>
  </si>
  <si>
    <t>Enseñanza Basica Completa</t>
  </si>
  <si>
    <t>MEJÍAS</t>
  </si>
  <si>
    <t>CLAUDIA ADRIANA</t>
  </si>
  <si>
    <t>KATHERINE DEL PILAR</t>
  </si>
  <si>
    <t>ALEJANDRA LUCINDA</t>
  </si>
  <si>
    <t>KAREN FERNANDA</t>
  </si>
  <si>
    <t>MARIO GASTÓN</t>
  </si>
  <si>
    <t>Medico</t>
  </si>
  <si>
    <t>BEROÍZA</t>
  </si>
  <si>
    <t>LUCILA JASMÍN</t>
  </si>
  <si>
    <t>RODRÍGUEZ</t>
  </si>
  <si>
    <t>JIMÉNEZ</t>
  </si>
  <si>
    <t>DINA ELIZABETH</t>
  </si>
  <si>
    <t>OFELIA DEL CARMEN</t>
  </si>
  <si>
    <t>SÁEZ</t>
  </si>
  <si>
    <t>MARÍA CRISTINA</t>
  </si>
  <si>
    <t>WILLIAM ADOLFO</t>
  </si>
  <si>
    <t xml:space="preserve">ETELINDA </t>
  </si>
  <si>
    <t xml:space="preserve">SUPREME </t>
  </si>
  <si>
    <t>ANDREA ELIZABETH</t>
  </si>
  <si>
    <t>HERNÁNDEZ</t>
  </si>
  <si>
    <t>MARGIAN IVETTE</t>
  </si>
  <si>
    <t>VILMA ALEJANDRA</t>
  </si>
  <si>
    <t>PMU</t>
  </si>
  <si>
    <t>No Aplica</t>
  </si>
  <si>
    <t>Sin Observaciones.-</t>
  </si>
  <si>
    <t xml:space="preserve">VELASQUEZ </t>
  </si>
  <si>
    <t>NUÑEZ</t>
  </si>
  <si>
    <t>LUIS NELSON</t>
  </si>
  <si>
    <t>0 Dias trabajados.-</t>
  </si>
  <si>
    <t>COLLILEF</t>
  </si>
  <si>
    <t>MARIA EUGENIA</t>
  </si>
  <si>
    <t>MUÑOZ</t>
  </si>
  <si>
    <t>HEREDIA</t>
  </si>
  <si>
    <t>PATRICIA ESTER</t>
  </si>
  <si>
    <t>PAIMILLA</t>
  </si>
  <si>
    <t>RODRIGUEZ</t>
  </si>
  <si>
    <t>MARIANA DEL ROSARIO</t>
  </si>
  <si>
    <t>RIOS</t>
  </si>
  <si>
    <t>PEDRO ALBERTO</t>
  </si>
  <si>
    <t>MEJIAS</t>
  </si>
  <si>
    <t>LUIS ANTONIO</t>
  </si>
  <si>
    <t>HENRIQUEZ</t>
  </si>
  <si>
    <t>TRONCOSO</t>
  </si>
  <si>
    <t>MARCELO IVAN</t>
  </si>
  <si>
    <t>VENEGAS</t>
  </si>
  <si>
    <t>OMAR CLAUDIO</t>
  </si>
  <si>
    <t>RIQUELME</t>
  </si>
  <si>
    <t xml:space="preserve">GONZALEZ </t>
  </si>
  <si>
    <t>ERMAN ALEJANDRO</t>
  </si>
  <si>
    <t>Diferencia Sueldo Mes Anterior</t>
  </si>
  <si>
    <t>AGOSTO</t>
  </si>
  <si>
    <t>29 Días trabajados, pago proporcional</t>
  </si>
  <si>
    <t>4 Días Trabajados, pago proporcional, Término de contrato por renuncia voluntaria</t>
  </si>
  <si>
    <t>29 Días Trabajados, pago proporcional</t>
  </si>
  <si>
    <t>26 Días Trabajados, pago proporcional, Término de contrato por renuncia voluntaria, Feriado Proporcional</t>
  </si>
  <si>
    <t>Planilla</t>
  </si>
  <si>
    <t>Dif</t>
  </si>
  <si>
    <t>CANTIDAD TRAB</t>
  </si>
  <si>
    <t>JP2</t>
  </si>
  <si>
    <t>MED. PSICO</t>
  </si>
  <si>
    <t>MONTO           BRUTO</t>
  </si>
  <si>
    <t>Total JP2</t>
  </si>
  <si>
    <t>Total Med. Psico</t>
  </si>
  <si>
    <t>Total PMU</t>
  </si>
  <si>
    <t>MONTO           LIQUIDO</t>
  </si>
  <si>
    <t>Totales</t>
  </si>
  <si>
    <t>Diferencias</t>
  </si>
  <si>
    <t>Total</t>
  </si>
  <si>
    <t>DETALLE CANTIDAD DE TRABAJADORES</t>
  </si>
  <si>
    <t>JP2  - Administrativo</t>
  </si>
  <si>
    <t>PMU - Capataz</t>
  </si>
  <si>
    <t>JP2 - Jornal</t>
  </si>
  <si>
    <t>PMU - Jornal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</si>
</sst>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0_ ;[Red]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9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/>
    <xf numFmtId="0" fontId="0" fillId="0" borderId="6" xfId="0" applyBorder="1" applyProtection="1"/>
    <xf numFmtId="0" fontId="0" fillId="0" borderId="7" xfId="0" applyBorder="1" applyAlignment="1" applyProtection="1">
      <alignment horizontal="right"/>
    </xf>
    <xf numFmtId="164" fontId="0" fillId="0" borderId="7" xfId="1" applyNumberFormat="1" applyFont="1" applyBorder="1" applyProtection="1"/>
    <xf numFmtId="0" fontId="0" fillId="0" borderId="9" xfId="0" applyBorder="1" applyProtection="1"/>
    <xf numFmtId="0" fontId="0" fillId="0" borderId="0" xfId="0" applyBorder="1" applyAlignment="1" applyProtection="1">
      <alignment horizontal="right"/>
    </xf>
    <xf numFmtId="0" fontId="0" fillId="0" borderId="11" xfId="0" applyBorder="1" applyProtection="1"/>
    <xf numFmtId="0" fontId="0" fillId="0" borderId="12" xfId="0" applyBorder="1" applyAlignment="1" applyProtection="1">
      <alignment horizontal="right"/>
    </xf>
    <xf numFmtId="165" fontId="0" fillId="0" borderId="12" xfId="1" applyNumberFormat="1" applyFont="1" applyBorder="1" applyProtection="1"/>
    <xf numFmtId="165" fontId="0" fillId="0" borderId="13" xfId="1" applyNumberFormat="1" applyFont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0" fillId="0" borderId="7" xfId="0" applyFill="1" applyBorder="1" applyAlignment="1" applyProtection="1">
      <alignment horizontal="right"/>
    </xf>
    <xf numFmtId="164" fontId="4" fillId="0" borderId="0" xfId="0" applyNumberFormat="1" applyFont="1" applyProtection="1"/>
    <xf numFmtId="0" fontId="0" fillId="0" borderId="0" xfId="0" applyFont="1" applyFill="1" applyBorder="1" applyAlignment="1" applyProtection="1">
      <alignment horizontal="right"/>
    </xf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64" fontId="0" fillId="4" borderId="0" xfId="1" applyNumberFormat="1" applyFont="1" applyFill="1" applyBorder="1" applyProtection="1">
      <protection locked="0"/>
    </xf>
    <xf numFmtId="164" fontId="0" fillId="4" borderId="10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164" fontId="5" fillId="0" borderId="5" xfId="1" applyNumberFormat="1" applyFont="1" applyFill="1" applyBorder="1" applyAlignment="1" applyProtection="1">
      <alignment horizontal="center" vertical="center"/>
      <protection locked="0"/>
    </xf>
    <xf numFmtId="14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3" fontId="5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3" fontId="5" fillId="0" borderId="5" xfId="0" applyNumberFormat="1" applyFont="1" applyFill="1" applyBorder="1" applyAlignment="1" applyProtection="1">
      <alignment horizontal="center" vertical="center"/>
      <protection locked="0"/>
    </xf>
    <xf numFmtId="14" fontId="5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164" fontId="8" fillId="0" borderId="0" xfId="1" applyNumberFormat="1" applyFont="1" applyProtection="1"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64" fontId="4" fillId="0" borderId="0" xfId="1" applyNumberFormat="1" applyFont="1" applyProtection="1">
      <protection locked="0"/>
    </xf>
    <xf numFmtId="164" fontId="0" fillId="0" borderId="0" xfId="1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7" xfId="0" applyBorder="1" applyProtection="1"/>
    <xf numFmtId="0" fontId="0" fillId="0" borderId="18" xfId="0" applyBorder="1" applyAlignment="1" applyProtection="1">
      <alignment horizontal="right"/>
    </xf>
    <xf numFmtId="0" fontId="0" fillId="0" borderId="19" xfId="0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164" fontId="0" fillId="0" borderId="0" xfId="0" applyNumberFormat="1" applyProtection="1"/>
    <xf numFmtId="0" fontId="0" fillId="0" borderId="0" xfId="0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abSelected="1" zoomScale="85" zoomScaleNormal="85" workbookViewId="0">
      <pane ySplit="2" topLeftCell="A15" activePane="bottomLeft" state="frozen"/>
      <selection pane="bottomLeft" activeCell="H49" sqref="H49"/>
    </sheetView>
  </sheetViews>
  <sheetFormatPr baseColWidth="10" defaultRowHeight="15" x14ac:dyDescent="0.25"/>
  <cols>
    <col min="1" max="1" width="10.28515625" style="20" bestFit="1" customWidth="1"/>
    <col min="2" max="2" width="10.5703125" style="20" bestFit="1" customWidth="1"/>
    <col min="3" max="3" width="15.85546875" style="20" customWidth="1"/>
    <col min="4" max="4" width="14.85546875" style="20" customWidth="1"/>
    <col min="5" max="5" width="23.140625" style="20" bestFit="1" customWidth="1"/>
    <col min="6" max="6" width="18.85546875" style="20" hidden="1" customWidth="1"/>
    <col min="7" max="7" width="26.42578125" style="20" hidden="1" customWidth="1"/>
    <col min="8" max="8" width="30.5703125" style="20" customWidth="1"/>
    <col min="9" max="9" width="18.5703125" style="20" customWidth="1"/>
    <col min="10" max="10" width="14" style="20" customWidth="1"/>
    <col min="11" max="11" width="13" style="20" customWidth="1"/>
    <col min="12" max="12" width="16.140625" style="20" customWidth="1"/>
    <col min="13" max="13" width="19.140625" style="20" bestFit="1" customWidth="1"/>
    <col min="14" max="14" width="11.5703125" style="20" customWidth="1"/>
    <col min="15" max="15" width="14.28515625" style="20" bestFit="1" customWidth="1"/>
    <col min="16" max="16" width="19.140625" style="20" bestFit="1" customWidth="1"/>
    <col min="17" max="17" width="15.7109375" style="20" bestFit="1" customWidth="1"/>
    <col min="18" max="18" width="17.85546875" style="20" customWidth="1"/>
    <col min="19" max="19" width="14.28515625" style="20" bestFit="1" customWidth="1"/>
    <col min="20" max="20" width="20" style="20" bestFit="1" customWidth="1"/>
    <col min="21" max="21" width="14" style="43" customWidth="1"/>
    <col min="22" max="22" width="14.42578125" style="43" customWidth="1"/>
    <col min="23" max="23" width="87.5703125" style="20" bestFit="1" customWidth="1"/>
    <col min="24" max="24" width="13.85546875" style="20" bestFit="1" customWidth="1"/>
    <col min="25" max="25" width="16.7109375" style="20" bestFit="1" customWidth="1"/>
    <col min="26" max="26" width="16.5703125" style="20" bestFit="1" customWidth="1"/>
    <col min="27" max="16384" width="11.42578125" style="20"/>
  </cols>
  <sheetData>
    <row r="1" spans="1:26" ht="21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36" x14ac:dyDescent="0.25">
      <c r="A2" s="21" t="s">
        <v>1</v>
      </c>
      <c r="B2" s="22" t="s">
        <v>2</v>
      </c>
      <c r="C2" s="21" t="s">
        <v>3</v>
      </c>
      <c r="D2" s="22" t="s">
        <v>4</v>
      </c>
      <c r="E2" s="21" t="s">
        <v>5</v>
      </c>
      <c r="F2" s="22" t="s">
        <v>6</v>
      </c>
      <c r="G2" s="21" t="s">
        <v>7</v>
      </c>
      <c r="H2" s="21" t="s">
        <v>8</v>
      </c>
      <c r="I2" s="22" t="s">
        <v>9</v>
      </c>
      <c r="J2" s="21" t="s">
        <v>10</v>
      </c>
      <c r="K2" s="22" t="s">
        <v>11</v>
      </c>
      <c r="L2" s="21" t="s">
        <v>12</v>
      </c>
      <c r="M2" s="22" t="s">
        <v>13</v>
      </c>
      <c r="N2" s="21" t="s">
        <v>14</v>
      </c>
      <c r="O2" s="22" t="s">
        <v>15</v>
      </c>
      <c r="P2" s="21" t="s">
        <v>16</v>
      </c>
      <c r="Q2" s="21" t="s">
        <v>17</v>
      </c>
      <c r="R2" s="22" t="s">
        <v>18</v>
      </c>
      <c r="S2" s="21" t="s">
        <v>19</v>
      </c>
      <c r="T2" s="21" t="s">
        <v>20</v>
      </c>
      <c r="U2" s="23" t="s">
        <v>21</v>
      </c>
      <c r="V2" s="24" t="s">
        <v>22</v>
      </c>
      <c r="W2" s="22" t="s">
        <v>23</v>
      </c>
      <c r="X2" s="21" t="s">
        <v>24</v>
      </c>
      <c r="Y2" s="25" t="s">
        <v>25</v>
      </c>
      <c r="Z2" s="25" t="s">
        <v>26</v>
      </c>
    </row>
    <row r="3" spans="1:26" s="33" customFormat="1" x14ac:dyDescent="0.25">
      <c r="A3" s="26">
        <v>2020</v>
      </c>
      <c r="B3" s="27" t="s">
        <v>148</v>
      </c>
      <c r="C3" s="28" t="s">
        <v>27</v>
      </c>
      <c r="D3" s="29" t="s">
        <v>80</v>
      </c>
      <c r="E3" s="29" t="s">
        <v>81</v>
      </c>
      <c r="F3" s="29" t="s">
        <v>74</v>
      </c>
      <c r="G3" s="29" t="s">
        <v>82</v>
      </c>
      <c r="H3" s="29" t="s">
        <v>169</v>
      </c>
      <c r="I3" s="29" t="s">
        <v>76</v>
      </c>
      <c r="J3" s="26" t="s">
        <v>77</v>
      </c>
      <c r="K3" s="26" t="s">
        <v>78</v>
      </c>
      <c r="L3" s="30">
        <v>502588</v>
      </c>
      <c r="M3" s="30">
        <v>410262</v>
      </c>
      <c r="N3" s="26">
        <v>0</v>
      </c>
      <c r="O3" s="26">
        <v>0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31">
        <v>42278</v>
      </c>
      <c r="V3" s="31" t="s">
        <v>79</v>
      </c>
      <c r="W3" s="32" t="s">
        <v>122</v>
      </c>
      <c r="X3" s="26" t="s">
        <v>121</v>
      </c>
      <c r="Y3" s="26" t="s">
        <v>121</v>
      </c>
      <c r="Z3" s="26" t="s">
        <v>121</v>
      </c>
    </row>
    <row r="4" spans="1:26" s="33" customFormat="1" x14ac:dyDescent="0.25">
      <c r="A4" s="26">
        <v>2020</v>
      </c>
      <c r="B4" s="27" t="s">
        <v>148</v>
      </c>
      <c r="C4" s="28" t="s">
        <v>72</v>
      </c>
      <c r="D4" s="29"/>
      <c r="E4" s="29" t="s">
        <v>73</v>
      </c>
      <c r="F4" s="29" t="s">
        <v>74</v>
      </c>
      <c r="G4" s="29" t="s">
        <v>75</v>
      </c>
      <c r="H4" s="29" t="s">
        <v>169</v>
      </c>
      <c r="I4" s="29" t="s">
        <v>76</v>
      </c>
      <c r="J4" s="26" t="s">
        <v>77</v>
      </c>
      <c r="K4" s="26" t="s">
        <v>78</v>
      </c>
      <c r="L4" s="30">
        <v>346950</v>
      </c>
      <c r="M4" s="30">
        <v>281861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31">
        <v>43108</v>
      </c>
      <c r="V4" s="31" t="s">
        <v>79</v>
      </c>
      <c r="W4" s="32" t="s">
        <v>122</v>
      </c>
      <c r="X4" s="26" t="s">
        <v>121</v>
      </c>
      <c r="Y4" s="26" t="s">
        <v>121</v>
      </c>
      <c r="Z4" s="26" t="s">
        <v>121</v>
      </c>
    </row>
    <row r="5" spans="1:26" s="33" customFormat="1" x14ac:dyDescent="0.25">
      <c r="A5" s="26">
        <v>2020</v>
      </c>
      <c r="B5" s="27" t="s">
        <v>148</v>
      </c>
      <c r="C5" s="28" t="s">
        <v>29</v>
      </c>
      <c r="D5" s="29" t="s">
        <v>30</v>
      </c>
      <c r="E5" s="29" t="s">
        <v>84</v>
      </c>
      <c r="F5" s="29" t="s">
        <v>74</v>
      </c>
      <c r="G5" s="29" t="s">
        <v>83</v>
      </c>
      <c r="H5" s="29" t="s">
        <v>169</v>
      </c>
      <c r="I5" s="29" t="s">
        <v>76</v>
      </c>
      <c r="J5" s="26" t="s">
        <v>77</v>
      </c>
      <c r="K5" s="26" t="s">
        <v>78</v>
      </c>
      <c r="L5" s="30">
        <v>497715</v>
      </c>
      <c r="M5" s="30">
        <v>462875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31">
        <v>42278</v>
      </c>
      <c r="V5" s="31" t="s">
        <v>79</v>
      </c>
      <c r="W5" s="32" t="s">
        <v>122</v>
      </c>
      <c r="X5" s="26" t="s">
        <v>121</v>
      </c>
      <c r="Y5" s="26" t="s">
        <v>121</v>
      </c>
      <c r="Z5" s="26" t="s">
        <v>121</v>
      </c>
    </row>
    <row r="6" spans="1:26" s="33" customFormat="1" x14ac:dyDescent="0.25">
      <c r="A6" s="26">
        <v>2020</v>
      </c>
      <c r="B6" s="27" t="s">
        <v>148</v>
      </c>
      <c r="C6" s="28" t="s">
        <v>31</v>
      </c>
      <c r="D6" s="29" t="s">
        <v>85</v>
      </c>
      <c r="E6" s="29" t="s">
        <v>86</v>
      </c>
      <c r="F6" s="29" t="s">
        <v>74</v>
      </c>
      <c r="G6" s="29" t="s">
        <v>83</v>
      </c>
      <c r="H6" s="29" t="s">
        <v>169</v>
      </c>
      <c r="I6" s="29" t="s">
        <v>76</v>
      </c>
      <c r="J6" s="26" t="s">
        <v>77</v>
      </c>
      <c r="K6" s="26" t="s">
        <v>78</v>
      </c>
      <c r="L6" s="30">
        <v>504254</v>
      </c>
      <c r="M6" s="30">
        <v>404564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31">
        <v>42278</v>
      </c>
      <c r="V6" s="31" t="s">
        <v>79</v>
      </c>
      <c r="W6" s="32" t="s">
        <v>122</v>
      </c>
      <c r="X6" s="26" t="s">
        <v>121</v>
      </c>
      <c r="Y6" s="26" t="s">
        <v>121</v>
      </c>
      <c r="Z6" s="26" t="s">
        <v>121</v>
      </c>
    </row>
    <row r="7" spans="1:26" s="33" customFormat="1" x14ac:dyDescent="0.25">
      <c r="A7" s="26">
        <v>2020</v>
      </c>
      <c r="B7" s="27" t="s">
        <v>148</v>
      </c>
      <c r="C7" s="28" t="s">
        <v>32</v>
      </c>
      <c r="D7" s="29" t="s">
        <v>33</v>
      </c>
      <c r="E7" s="29" t="s">
        <v>87</v>
      </c>
      <c r="F7" s="29" t="s">
        <v>74</v>
      </c>
      <c r="G7" s="29" t="s">
        <v>90</v>
      </c>
      <c r="H7" s="29" t="s">
        <v>91</v>
      </c>
      <c r="I7" s="29" t="s">
        <v>76</v>
      </c>
      <c r="J7" s="26" t="s">
        <v>77</v>
      </c>
      <c r="K7" s="26" t="s">
        <v>78</v>
      </c>
      <c r="L7" s="30">
        <v>2543580</v>
      </c>
      <c r="M7" s="30">
        <v>1936662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7">
        <v>0</v>
      </c>
      <c r="T7" s="34">
        <v>0</v>
      </c>
      <c r="U7" s="31">
        <v>42005</v>
      </c>
      <c r="V7" s="31" t="s">
        <v>79</v>
      </c>
      <c r="W7" s="32" t="s">
        <v>147</v>
      </c>
      <c r="X7" s="26" t="s">
        <v>121</v>
      </c>
      <c r="Y7" s="35">
        <v>10</v>
      </c>
      <c r="Z7" s="36">
        <v>43555</v>
      </c>
    </row>
    <row r="8" spans="1:26" s="33" customFormat="1" x14ac:dyDescent="0.25">
      <c r="A8" s="26">
        <v>2020</v>
      </c>
      <c r="B8" s="27" t="s">
        <v>148</v>
      </c>
      <c r="C8" s="28" t="s">
        <v>34</v>
      </c>
      <c r="D8" s="29" t="s">
        <v>35</v>
      </c>
      <c r="E8" s="29" t="s">
        <v>88</v>
      </c>
      <c r="F8" s="29" t="s">
        <v>74</v>
      </c>
      <c r="G8" s="29" t="s">
        <v>83</v>
      </c>
      <c r="H8" s="29" t="s">
        <v>169</v>
      </c>
      <c r="I8" s="29" t="s">
        <v>76</v>
      </c>
      <c r="J8" s="26" t="s">
        <v>77</v>
      </c>
      <c r="K8" s="26" t="s">
        <v>78</v>
      </c>
      <c r="L8" s="30">
        <v>761227</v>
      </c>
      <c r="M8" s="30">
        <v>563403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31">
        <v>42278</v>
      </c>
      <c r="V8" s="31" t="s">
        <v>79</v>
      </c>
      <c r="W8" s="32" t="s">
        <v>122</v>
      </c>
      <c r="X8" s="26" t="s">
        <v>121</v>
      </c>
      <c r="Y8" s="26" t="s">
        <v>121</v>
      </c>
      <c r="Z8" s="26" t="s">
        <v>121</v>
      </c>
    </row>
    <row r="9" spans="1:26" s="33" customFormat="1" x14ac:dyDescent="0.25">
      <c r="A9" s="26">
        <v>2020</v>
      </c>
      <c r="B9" s="27" t="s">
        <v>148</v>
      </c>
      <c r="C9" s="28" t="s">
        <v>36</v>
      </c>
      <c r="D9" s="29" t="s">
        <v>32</v>
      </c>
      <c r="E9" s="29" t="s">
        <v>89</v>
      </c>
      <c r="F9" s="29" t="s">
        <v>74</v>
      </c>
      <c r="G9" s="29" t="s">
        <v>83</v>
      </c>
      <c r="H9" s="29" t="s">
        <v>169</v>
      </c>
      <c r="I9" s="29" t="s">
        <v>76</v>
      </c>
      <c r="J9" s="26" t="s">
        <v>77</v>
      </c>
      <c r="K9" s="26" t="s">
        <v>78</v>
      </c>
      <c r="L9" s="30">
        <v>759771</v>
      </c>
      <c r="M9" s="30">
        <v>412300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31">
        <v>42278</v>
      </c>
      <c r="V9" s="31" t="s">
        <v>79</v>
      </c>
      <c r="W9" s="32" t="s">
        <v>122</v>
      </c>
      <c r="X9" s="26" t="s">
        <v>121</v>
      </c>
      <c r="Y9" s="26" t="s">
        <v>121</v>
      </c>
      <c r="Z9" s="26" t="s">
        <v>121</v>
      </c>
    </row>
    <row r="10" spans="1:26" s="33" customFormat="1" x14ac:dyDescent="0.25">
      <c r="A10" s="26">
        <v>2020</v>
      </c>
      <c r="B10" s="27" t="s">
        <v>148</v>
      </c>
      <c r="C10" s="28" t="s">
        <v>37</v>
      </c>
      <c r="D10" s="29"/>
      <c r="E10" s="29" t="s">
        <v>38</v>
      </c>
      <c r="F10" s="29" t="s">
        <v>74</v>
      </c>
      <c r="G10" s="29" t="s">
        <v>83</v>
      </c>
      <c r="H10" s="29" t="s">
        <v>169</v>
      </c>
      <c r="I10" s="29" t="s">
        <v>76</v>
      </c>
      <c r="J10" s="26" t="s">
        <v>77</v>
      </c>
      <c r="K10" s="26" t="s">
        <v>78</v>
      </c>
      <c r="L10" s="30">
        <v>363096</v>
      </c>
      <c r="M10" s="30">
        <v>298007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31">
        <v>43108</v>
      </c>
      <c r="V10" s="31" t="s">
        <v>79</v>
      </c>
      <c r="W10" s="32" t="s">
        <v>122</v>
      </c>
      <c r="X10" s="26" t="s">
        <v>121</v>
      </c>
      <c r="Y10" s="26" t="s">
        <v>121</v>
      </c>
      <c r="Z10" s="26" t="s">
        <v>121</v>
      </c>
    </row>
    <row r="11" spans="1:26" s="33" customFormat="1" x14ac:dyDescent="0.25">
      <c r="A11" s="26">
        <v>2020</v>
      </c>
      <c r="B11" s="27" t="s">
        <v>148</v>
      </c>
      <c r="C11" s="28" t="s">
        <v>39</v>
      </c>
      <c r="D11" s="29" t="s">
        <v>40</v>
      </c>
      <c r="E11" s="29" t="s">
        <v>92</v>
      </c>
      <c r="F11" s="29" t="s">
        <v>74</v>
      </c>
      <c r="G11" s="29" t="s">
        <v>75</v>
      </c>
      <c r="H11" s="29" t="s">
        <v>169</v>
      </c>
      <c r="I11" s="29" t="s">
        <v>76</v>
      </c>
      <c r="J11" s="26" t="s">
        <v>77</v>
      </c>
      <c r="K11" s="26" t="s">
        <v>78</v>
      </c>
      <c r="L11" s="30">
        <v>494801</v>
      </c>
      <c r="M11" s="30">
        <v>406871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31">
        <v>42278</v>
      </c>
      <c r="V11" s="31" t="s">
        <v>79</v>
      </c>
      <c r="W11" s="32" t="s">
        <v>122</v>
      </c>
      <c r="X11" s="26" t="s">
        <v>121</v>
      </c>
      <c r="Y11" s="26" t="s">
        <v>121</v>
      </c>
      <c r="Z11" s="26" t="s">
        <v>121</v>
      </c>
    </row>
    <row r="12" spans="1:26" s="33" customFormat="1" x14ac:dyDescent="0.25">
      <c r="A12" s="26">
        <v>2020</v>
      </c>
      <c r="B12" s="27" t="s">
        <v>148</v>
      </c>
      <c r="C12" s="28" t="s">
        <v>41</v>
      </c>
      <c r="D12" s="29" t="s">
        <v>42</v>
      </c>
      <c r="E12" s="29" t="s">
        <v>93</v>
      </c>
      <c r="F12" s="29" t="s">
        <v>74</v>
      </c>
      <c r="G12" s="29" t="s">
        <v>82</v>
      </c>
      <c r="H12" s="29" t="s">
        <v>169</v>
      </c>
      <c r="I12" s="29" t="s">
        <v>76</v>
      </c>
      <c r="J12" s="26" t="s">
        <v>77</v>
      </c>
      <c r="K12" s="26" t="s">
        <v>78</v>
      </c>
      <c r="L12" s="30">
        <v>411534</v>
      </c>
      <c r="M12" s="30">
        <v>347798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31">
        <v>43102</v>
      </c>
      <c r="V12" s="31" t="s">
        <v>79</v>
      </c>
      <c r="W12" s="32" t="s">
        <v>122</v>
      </c>
      <c r="X12" s="26" t="s">
        <v>121</v>
      </c>
      <c r="Y12" s="26" t="s">
        <v>121</v>
      </c>
      <c r="Z12" s="26" t="s">
        <v>121</v>
      </c>
    </row>
    <row r="13" spans="1:26" s="33" customFormat="1" x14ac:dyDescent="0.25">
      <c r="A13" s="26">
        <v>2020</v>
      </c>
      <c r="B13" s="27" t="s">
        <v>148</v>
      </c>
      <c r="C13" s="28" t="s">
        <v>80</v>
      </c>
      <c r="D13" s="29" t="s">
        <v>43</v>
      </c>
      <c r="E13" s="29" t="s">
        <v>44</v>
      </c>
      <c r="F13" s="29" t="s">
        <v>74</v>
      </c>
      <c r="G13" s="29" t="s">
        <v>83</v>
      </c>
      <c r="H13" s="29" t="s">
        <v>169</v>
      </c>
      <c r="I13" s="29" t="s">
        <v>76</v>
      </c>
      <c r="J13" s="26" t="s">
        <v>77</v>
      </c>
      <c r="K13" s="26" t="s">
        <v>78</v>
      </c>
      <c r="L13" s="30">
        <v>457373</v>
      </c>
      <c r="M13" s="30">
        <v>341577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31">
        <v>42278</v>
      </c>
      <c r="V13" s="31" t="s">
        <v>79</v>
      </c>
      <c r="W13" s="32" t="s">
        <v>122</v>
      </c>
      <c r="X13" s="26" t="s">
        <v>121</v>
      </c>
      <c r="Y13" s="26" t="s">
        <v>121</v>
      </c>
      <c r="Z13" s="26" t="s">
        <v>121</v>
      </c>
    </row>
    <row r="14" spans="1:26" s="33" customFormat="1" x14ac:dyDescent="0.25">
      <c r="A14" s="26">
        <v>2020</v>
      </c>
      <c r="B14" s="27" t="s">
        <v>148</v>
      </c>
      <c r="C14" s="28" t="s">
        <v>28</v>
      </c>
      <c r="D14" s="29" t="s">
        <v>127</v>
      </c>
      <c r="E14" s="29" t="s">
        <v>128</v>
      </c>
      <c r="F14" s="29" t="s">
        <v>74</v>
      </c>
      <c r="G14" s="29" t="s">
        <v>75</v>
      </c>
      <c r="H14" s="29" t="s">
        <v>170</v>
      </c>
      <c r="I14" s="29" t="s">
        <v>76</v>
      </c>
      <c r="J14" s="26" t="s">
        <v>77</v>
      </c>
      <c r="K14" s="26" t="s">
        <v>78</v>
      </c>
      <c r="L14" s="30">
        <v>338333</v>
      </c>
      <c r="M14" s="30">
        <v>278212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31">
        <v>43976</v>
      </c>
      <c r="V14" s="31">
        <v>44165</v>
      </c>
      <c r="W14" s="32" t="s">
        <v>149</v>
      </c>
      <c r="X14" s="26" t="s">
        <v>121</v>
      </c>
      <c r="Y14" s="26" t="s">
        <v>121</v>
      </c>
      <c r="Z14" s="26" t="s">
        <v>121</v>
      </c>
    </row>
    <row r="15" spans="1:26" s="33" customFormat="1" x14ac:dyDescent="0.25">
      <c r="A15" s="26">
        <v>2020</v>
      </c>
      <c r="B15" s="27" t="s">
        <v>148</v>
      </c>
      <c r="C15" s="28" t="s">
        <v>80</v>
      </c>
      <c r="D15" s="29" t="s">
        <v>45</v>
      </c>
      <c r="E15" s="29" t="s">
        <v>94</v>
      </c>
      <c r="F15" s="29" t="s">
        <v>74</v>
      </c>
      <c r="G15" s="29" t="s">
        <v>75</v>
      </c>
      <c r="H15" s="29" t="s">
        <v>169</v>
      </c>
      <c r="I15" s="29" t="s">
        <v>76</v>
      </c>
      <c r="J15" s="26" t="s">
        <v>77</v>
      </c>
      <c r="K15" s="26" t="s">
        <v>78</v>
      </c>
      <c r="L15" s="30">
        <v>502588</v>
      </c>
      <c r="M15" s="30">
        <v>407749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31">
        <v>42278</v>
      </c>
      <c r="V15" s="31" t="s">
        <v>79</v>
      </c>
      <c r="W15" s="32" t="s">
        <v>122</v>
      </c>
      <c r="X15" s="26" t="s">
        <v>121</v>
      </c>
      <c r="Y15" s="26" t="s">
        <v>121</v>
      </c>
      <c r="Z15" s="26" t="s">
        <v>121</v>
      </c>
    </row>
    <row r="16" spans="1:26" s="33" customFormat="1" x14ac:dyDescent="0.25">
      <c r="A16" s="26">
        <v>2020</v>
      </c>
      <c r="B16" s="27" t="s">
        <v>148</v>
      </c>
      <c r="C16" s="28" t="s">
        <v>95</v>
      </c>
      <c r="D16" s="29" t="s">
        <v>46</v>
      </c>
      <c r="E16" s="29" t="s">
        <v>96</v>
      </c>
      <c r="F16" s="29" t="s">
        <v>74</v>
      </c>
      <c r="G16" s="29" t="s">
        <v>75</v>
      </c>
      <c r="H16" s="29" t="s">
        <v>169</v>
      </c>
      <c r="I16" s="29" t="s">
        <v>76</v>
      </c>
      <c r="J16" s="26" t="s">
        <v>77</v>
      </c>
      <c r="K16" s="26" t="s">
        <v>78</v>
      </c>
      <c r="L16" s="30">
        <v>759771</v>
      </c>
      <c r="M16" s="30">
        <v>620202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31">
        <v>42278</v>
      </c>
      <c r="V16" s="31" t="s">
        <v>79</v>
      </c>
      <c r="W16" s="32" t="s">
        <v>122</v>
      </c>
      <c r="X16" s="26" t="s">
        <v>121</v>
      </c>
      <c r="Y16" s="26" t="s">
        <v>121</v>
      </c>
      <c r="Z16" s="26" t="s">
        <v>121</v>
      </c>
    </row>
    <row r="17" spans="1:26" s="33" customFormat="1" x14ac:dyDescent="0.25">
      <c r="A17" s="26">
        <v>2020</v>
      </c>
      <c r="B17" s="27" t="s">
        <v>148</v>
      </c>
      <c r="C17" s="28" t="s">
        <v>139</v>
      </c>
      <c r="D17" s="29" t="s">
        <v>140</v>
      </c>
      <c r="E17" s="29" t="s">
        <v>141</v>
      </c>
      <c r="F17" s="29" t="s">
        <v>74</v>
      </c>
      <c r="G17" s="29" t="s">
        <v>83</v>
      </c>
      <c r="H17" s="29" t="s">
        <v>170</v>
      </c>
      <c r="I17" s="29" t="s">
        <v>76</v>
      </c>
      <c r="J17" s="26" t="s">
        <v>77</v>
      </c>
      <c r="K17" s="26" t="s">
        <v>78</v>
      </c>
      <c r="L17" s="30">
        <v>350000</v>
      </c>
      <c r="M17" s="30">
        <v>286440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31">
        <v>44027</v>
      </c>
      <c r="V17" s="31">
        <v>44080</v>
      </c>
      <c r="W17" s="32" t="s">
        <v>122</v>
      </c>
      <c r="X17" s="26" t="s">
        <v>121</v>
      </c>
      <c r="Y17" s="26" t="s">
        <v>121</v>
      </c>
      <c r="Z17" s="26" t="s">
        <v>121</v>
      </c>
    </row>
    <row r="18" spans="1:26" s="33" customFormat="1" x14ac:dyDescent="0.25">
      <c r="A18" s="26">
        <v>2020</v>
      </c>
      <c r="B18" s="27" t="s">
        <v>148</v>
      </c>
      <c r="C18" s="28" t="s">
        <v>139</v>
      </c>
      <c r="D18" s="29" t="s">
        <v>142</v>
      </c>
      <c r="E18" s="29" t="s">
        <v>143</v>
      </c>
      <c r="F18" s="29" t="s">
        <v>74</v>
      </c>
      <c r="G18" s="29" t="s">
        <v>83</v>
      </c>
      <c r="H18" s="29" t="s">
        <v>170</v>
      </c>
      <c r="I18" s="29" t="s">
        <v>76</v>
      </c>
      <c r="J18" s="26" t="s">
        <v>77</v>
      </c>
      <c r="K18" s="26" t="s">
        <v>78</v>
      </c>
      <c r="L18" s="30">
        <v>46667</v>
      </c>
      <c r="M18" s="30">
        <v>38140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31">
        <v>44027</v>
      </c>
      <c r="V18" s="31">
        <v>44049</v>
      </c>
      <c r="W18" s="32" t="s">
        <v>150</v>
      </c>
      <c r="X18" s="26" t="s">
        <v>121</v>
      </c>
      <c r="Y18" s="26" t="s">
        <v>121</v>
      </c>
      <c r="Z18" s="26" t="s">
        <v>121</v>
      </c>
    </row>
    <row r="19" spans="1:26" s="33" customFormat="1" x14ac:dyDescent="0.25">
      <c r="A19" s="26">
        <v>2020</v>
      </c>
      <c r="B19" s="27" t="s">
        <v>148</v>
      </c>
      <c r="C19" s="28" t="s">
        <v>47</v>
      </c>
      <c r="D19" s="29"/>
      <c r="E19" s="29" t="s">
        <v>48</v>
      </c>
      <c r="F19" s="29" t="s">
        <v>74</v>
      </c>
      <c r="G19" s="29" t="s">
        <v>97</v>
      </c>
      <c r="H19" s="29" t="s">
        <v>169</v>
      </c>
      <c r="I19" s="29" t="s">
        <v>76</v>
      </c>
      <c r="J19" s="26" t="s">
        <v>77</v>
      </c>
      <c r="K19" s="26" t="s">
        <v>78</v>
      </c>
      <c r="L19" s="30">
        <v>346950</v>
      </c>
      <c r="M19" s="30">
        <v>281861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31">
        <v>43108</v>
      </c>
      <c r="V19" s="31" t="s">
        <v>79</v>
      </c>
      <c r="W19" s="32" t="s">
        <v>122</v>
      </c>
      <c r="X19" s="26" t="s">
        <v>121</v>
      </c>
      <c r="Y19" s="26" t="s">
        <v>121</v>
      </c>
      <c r="Z19" s="26" t="s">
        <v>121</v>
      </c>
    </row>
    <row r="20" spans="1:26" s="33" customFormat="1" x14ac:dyDescent="0.25">
      <c r="A20" s="26">
        <v>2020</v>
      </c>
      <c r="B20" s="27" t="s">
        <v>148</v>
      </c>
      <c r="C20" s="28" t="s">
        <v>98</v>
      </c>
      <c r="D20" s="29" t="s">
        <v>49</v>
      </c>
      <c r="E20" s="29" t="s">
        <v>99</v>
      </c>
      <c r="F20" s="29" t="s">
        <v>74</v>
      </c>
      <c r="G20" s="29" t="s">
        <v>82</v>
      </c>
      <c r="H20" s="29" t="s">
        <v>169</v>
      </c>
      <c r="I20" s="29" t="s">
        <v>76</v>
      </c>
      <c r="J20" s="26" t="s">
        <v>77</v>
      </c>
      <c r="K20" s="26" t="s">
        <v>78</v>
      </c>
      <c r="L20" s="30">
        <v>502588</v>
      </c>
      <c r="M20" s="30">
        <v>343175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31">
        <v>42278</v>
      </c>
      <c r="V20" s="31" t="s">
        <v>79</v>
      </c>
      <c r="W20" s="32" t="s">
        <v>122</v>
      </c>
      <c r="X20" s="26" t="s">
        <v>121</v>
      </c>
      <c r="Y20" s="26" t="s">
        <v>121</v>
      </c>
      <c r="Z20" s="26" t="s">
        <v>121</v>
      </c>
    </row>
    <row r="21" spans="1:26" s="33" customFormat="1" x14ac:dyDescent="0.25">
      <c r="A21" s="26">
        <v>2020</v>
      </c>
      <c r="B21" s="27" t="s">
        <v>148</v>
      </c>
      <c r="C21" s="28" t="s">
        <v>50</v>
      </c>
      <c r="D21" s="29" t="s">
        <v>51</v>
      </c>
      <c r="E21" s="29" t="s">
        <v>100</v>
      </c>
      <c r="F21" s="29" t="s">
        <v>74</v>
      </c>
      <c r="G21" s="29" t="s">
        <v>75</v>
      </c>
      <c r="H21" s="29" t="s">
        <v>169</v>
      </c>
      <c r="I21" s="29" t="s">
        <v>76</v>
      </c>
      <c r="J21" s="26" t="s">
        <v>77</v>
      </c>
      <c r="K21" s="26" t="s">
        <v>78</v>
      </c>
      <c r="L21" s="30">
        <v>497715</v>
      </c>
      <c r="M21" s="30">
        <v>404344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31">
        <v>42278</v>
      </c>
      <c r="V21" s="31" t="s">
        <v>79</v>
      </c>
      <c r="W21" s="32" t="s">
        <v>122</v>
      </c>
      <c r="X21" s="26" t="s">
        <v>121</v>
      </c>
      <c r="Y21" s="26" t="s">
        <v>121</v>
      </c>
      <c r="Z21" s="26" t="s">
        <v>121</v>
      </c>
    </row>
    <row r="22" spans="1:26" s="33" customFormat="1" x14ac:dyDescent="0.25">
      <c r="A22" s="26">
        <v>2020</v>
      </c>
      <c r="B22" s="27" t="s">
        <v>148</v>
      </c>
      <c r="C22" s="28" t="s">
        <v>129</v>
      </c>
      <c r="D22" s="29" t="s">
        <v>130</v>
      </c>
      <c r="E22" s="29" t="s">
        <v>131</v>
      </c>
      <c r="F22" s="29" t="s">
        <v>74</v>
      </c>
      <c r="G22" s="29" t="s">
        <v>83</v>
      </c>
      <c r="H22" s="29" t="s">
        <v>168</v>
      </c>
      <c r="I22" s="29" t="s">
        <v>76</v>
      </c>
      <c r="J22" s="26" t="s">
        <v>77</v>
      </c>
      <c r="K22" s="26" t="s">
        <v>78</v>
      </c>
      <c r="L22" s="30">
        <v>500000</v>
      </c>
      <c r="M22" s="30">
        <v>407750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31">
        <v>43976</v>
      </c>
      <c r="V22" s="31">
        <v>44165</v>
      </c>
      <c r="W22" s="32" t="s">
        <v>122</v>
      </c>
      <c r="X22" s="26" t="s">
        <v>121</v>
      </c>
      <c r="Y22" s="26" t="s">
        <v>121</v>
      </c>
      <c r="Z22" s="26" t="s">
        <v>121</v>
      </c>
    </row>
    <row r="23" spans="1:26" s="33" customFormat="1" x14ac:dyDescent="0.25">
      <c r="A23" s="26">
        <v>2020</v>
      </c>
      <c r="B23" s="27" t="s">
        <v>148</v>
      </c>
      <c r="C23" s="28" t="s">
        <v>52</v>
      </c>
      <c r="D23" s="29" t="s">
        <v>53</v>
      </c>
      <c r="E23" s="29" t="s">
        <v>101</v>
      </c>
      <c r="F23" s="29" t="s">
        <v>74</v>
      </c>
      <c r="G23" s="29" t="s">
        <v>83</v>
      </c>
      <c r="H23" s="29" t="s">
        <v>169</v>
      </c>
      <c r="I23" s="29" t="s">
        <v>76</v>
      </c>
      <c r="J23" s="26" t="s">
        <v>77</v>
      </c>
      <c r="K23" s="26" t="s">
        <v>78</v>
      </c>
      <c r="L23" s="30">
        <v>517894</v>
      </c>
      <c r="M23" s="30">
        <v>364506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31">
        <v>42278</v>
      </c>
      <c r="V23" s="31" t="s">
        <v>79</v>
      </c>
      <c r="W23" s="32" t="s">
        <v>122</v>
      </c>
      <c r="X23" s="26" t="s">
        <v>121</v>
      </c>
      <c r="Y23" s="26" t="s">
        <v>121</v>
      </c>
      <c r="Z23" s="26" t="s">
        <v>121</v>
      </c>
    </row>
    <row r="24" spans="1:26" s="33" customFormat="1" ht="15" customHeight="1" x14ac:dyDescent="0.25">
      <c r="A24" s="26">
        <v>2020</v>
      </c>
      <c r="B24" s="27" t="s">
        <v>148</v>
      </c>
      <c r="C24" s="28" t="s">
        <v>132</v>
      </c>
      <c r="D24" s="29" t="s">
        <v>133</v>
      </c>
      <c r="E24" s="29" t="s">
        <v>134</v>
      </c>
      <c r="F24" s="29" t="s">
        <v>74</v>
      </c>
      <c r="G24" s="29" t="s">
        <v>83</v>
      </c>
      <c r="H24" s="29" t="s">
        <v>170</v>
      </c>
      <c r="I24" s="29" t="s">
        <v>76</v>
      </c>
      <c r="J24" s="26" t="s">
        <v>77</v>
      </c>
      <c r="K24" s="26" t="s">
        <v>78</v>
      </c>
      <c r="L24" s="30">
        <v>371389</v>
      </c>
      <c r="M24" s="30">
        <v>315455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31">
        <v>43976</v>
      </c>
      <c r="V24" s="31">
        <v>44070</v>
      </c>
      <c r="W24" s="32" t="s">
        <v>152</v>
      </c>
      <c r="X24" s="26" t="s">
        <v>121</v>
      </c>
      <c r="Y24" s="26" t="s">
        <v>121</v>
      </c>
      <c r="Z24" s="26" t="s">
        <v>121</v>
      </c>
    </row>
    <row r="25" spans="1:26" s="33" customFormat="1" x14ac:dyDescent="0.25">
      <c r="A25" s="26">
        <v>2020</v>
      </c>
      <c r="B25" s="27" t="s">
        <v>148</v>
      </c>
      <c r="C25" s="28" t="s">
        <v>54</v>
      </c>
      <c r="D25" s="29" t="s">
        <v>55</v>
      </c>
      <c r="E25" s="29" t="s">
        <v>102</v>
      </c>
      <c r="F25" s="29" t="s">
        <v>74</v>
      </c>
      <c r="G25" s="29" t="s">
        <v>104</v>
      </c>
      <c r="H25" s="29" t="s">
        <v>91</v>
      </c>
      <c r="I25" s="29" t="s">
        <v>76</v>
      </c>
      <c r="J25" s="26" t="s">
        <v>77</v>
      </c>
      <c r="K25" s="26" t="s">
        <v>78</v>
      </c>
      <c r="L25" s="30">
        <v>2457566</v>
      </c>
      <c r="M25" s="30">
        <v>1964154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7">
        <v>0</v>
      </c>
      <c r="T25" s="37">
        <v>0</v>
      </c>
      <c r="U25" s="31">
        <v>43467</v>
      </c>
      <c r="V25" s="38">
        <v>44196</v>
      </c>
      <c r="W25" s="32" t="s">
        <v>122</v>
      </c>
      <c r="X25" s="26" t="s">
        <v>121</v>
      </c>
      <c r="Y25" s="26">
        <v>10</v>
      </c>
      <c r="Z25" s="36">
        <v>43495</v>
      </c>
    </row>
    <row r="26" spans="1:26" s="33" customFormat="1" x14ac:dyDescent="0.25">
      <c r="A26" s="26">
        <v>2020</v>
      </c>
      <c r="B26" s="27" t="s">
        <v>148</v>
      </c>
      <c r="C26" s="28" t="s">
        <v>56</v>
      </c>
      <c r="D26" s="29" t="s">
        <v>57</v>
      </c>
      <c r="E26" s="29" t="s">
        <v>103</v>
      </c>
      <c r="F26" s="29" t="s">
        <v>74</v>
      </c>
      <c r="G26" s="29" t="s">
        <v>75</v>
      </c>
      <c r="H26" s="29" t="s">
        <v>169</v>
      </c>
      <c r="I26" s="29" t="s">
        <v>76</v>
      </c>
      <c r="J26" s="26" t="s">
        <v>77</v>
      </c>
      <c r="K26" s="26" t="s">
        <v>78</v>
      </c>
      <c r="L26" s="30">
        <v>582528</v>
      </c>
      <c r="M26" s="30">
        <v>417609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31">
        <v>42278</v>
      </c>
      <c r="V26" s="31" t="s">
        <v>79</v>
      </c>
      <c r="W26" s="32" t="s">
        <v>122</v>
      </c>
      <c r="X26" s="26" t="s">
        <v>121</v>
      </c>
      <c r="Y26" s="26" t="s">
        <v>121</v>
      </c>
      <c r="Z26" s="26" t="s">
        <v>121</v>
      </c>
    </row>
    <row r="27" spans="1:26" s="33" customFormat="1" x14ac:dyDescent="0.25">
      <c r="A27" s="26">
        <v>2020</v>
      </c>
      <c r="B27" s="27" t="s">
        <v>148</v>
      </c>
      <c r="C27" s="28" t="s">
        <v>59</v>
      </c>
      <c r="D27" s="29" t="s">
        <v>105</v>
      </c>
      <c r="E27" s="29" t="s">
        <v>106</v>
      </c>
      <c r="F27" s="29" t="s">
        <v>74</v>
      </c>
      <c r="G27" s="29" t="s">
        <v>83</v>
      </c>
      <c r="H27" s="29" t="s">
        <v>169</v>
      </c>
      <c r="I27" s="29" t="s">
        <v>76</v>
      </c>
      <c r="J27" s="26" t="s">
        <v>77</v>
      </c>
      <c r="K27" s="26" t="s">
        <v>78</v>
      </c>
      <c r="L27" s="30">
        <v>456812</v>
      </c>
      <c r="M27" s="30">
        <v>358322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31">
        <v>42278</v>
      </c>
      <c r="V27" s="31" t="s">
        <v>79</v>
      </c>
      <c r="W27" s="32" t="s">
        <v>122</v>
      </c>
      <c r="X27" s="26" t="s">
        <v>121</v>
      </c>
      <c r="Y27" s="26" t="s">
        <v>121</v>
      </c>
      <c r="Z27" s="26" t="s">
        <v>121</v>
      </c>
    </row>
    <row r="28" spans="1:26" s="33" customFormat="1" x14ac:dyDescent="0.25">
      <c r="A28" s="26">
        <v>2020</v>
      </c>
      <c r="B28" s="27" t="s">
        <v>148</v>
      </c>
      <c r="C28" s="28" t="s">
        <v>135</v>
      </c>
      <c r="D28" s="29" t="s">
        <v>64</v>
      </c>
      <c r="E28" s="29" t="s">
        <v>136</v>
      </c>
      <c r="F28" s="29" t="s">
        <v>74</v>
      </c>
      <c r="G28" s="29" t="s">
        <v>75</v>
      </c>
      <c r="H28" s="29" t="s">
        <v>170</v>
      </c>
      <c r="I28" s="29" t="s">
        <v>76</v>
      </c>
      <c r="J28" s="26" t="s">
        <v>77</v>
      </c>
      <c r="K28" s="26" t="s">
        <v>78</v>
      </c>
      <c r="L28" s="30">
        <v>350000</v>
      </c>
      <c r="M28" s="30">
        <v>287805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31">
        <v>43976</v>
      </c>
      <c r="V28" s="31">
        <v>44165</v>
      </c>
      <c r="W28" s="32" t="s">
        <v>122</v>
      </c>
      <c r="X28" s="26" t="s">
        <v>121</v>
      </c>
      <c r="Y28" s="26" t="s">
        <v>121</v>
      </c>
      <c r="Z28" s="26" t="s">
        <v>121</v>
      </c>
    </row>
    <row r="29" spans="1:26" s="33" customFormat="1" x14ac:dyDescent="0.25">
      <c r="A29" s="26">
        <v>2020</v>
      </c>
      <c r="B29" s="27" t="s">
        <v>148</v>
      </c>
      <c r="C29" s="28" t="s">
        <v>144</v>
      </c>
      <c r="D29" s="29" t="s">
        <v>145</v>
      </c>
      <c r="E29" s="29" t="s">
        <v>146</v>
      </c>
      <c r="F29" s="29" t="s">
        <v>74</v>
      </c>
      <c r="G29" s="29" t="s">
        <v>82</v>
      </c>
      <c r="H29" s="29" t="s">
        <v>170</v>
      </c>
      <c r="I29" s="29" t="s">
        <v>76</v>
      </c>
      <c r="J29" s="26" t="s">
        <v>77</v>
      </c>
      <c r="K29" s="26" t="s">
        <v>78</v>
      </c>
      <c r="L29" s="30">
        <v>338333</v>
      </c>
      <c r="M29" s="30">
        <v>276960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31">
        <v>44029</v>
      </c>
      <c r="V29" s="31">
        <v>44080</v>
      </c>
      <c r="W29" s="32" t="s">
        <v>151</v>
      </c>
      <c r="X29" s="26" t="s">
        <v>121</v>
      </c>
      <c r="Y29" s="26" t="s">
        <v>121</v>
      </c>
      <c r="Z29" s="26" t="s">
        <v>121</v>
      </c>
    </row>
    <row r="30" spans="1:26" s="33" customFormat="1" x14ac:dyDescent="0.25">
      <c r="A30" s="26">
        <v>2020</v>
      </c>
      <c r="B30" s="27" t="s">
        <v>148</v>
      </c>
      <c r="C30" s="28" t="s">
        <v>107</v>
      </c>
      <c r="D30" s="29" t="s">
        <v>108</v>
      </c>
      <c r="E30" s="29" t="s">
        <v>109</v>
      </c>
      <c r="F30" s="29" t="s">
        <v>74</v>
      </c>
      <c r="G30" s="29" t="s">
        <v>83</v>
      </c>
      <c r="H30" s="29" t="s">
        <v>169</v>
      </c>
      <c r="I30" s="29" t="s">
        <v>76</v>
      </c>
      <c r="J30" s="26" t="s">
        <v>77</v>
      </c>
      <c r="K30" s="26" t="s">
        <v>78</v>
      </c>
      <c r="L30" s="30">
        <v>480243</v>
      </c>
      <c r="M30" s="30">
        <v>388757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31">
        <v>42278</v>
      </c>
      <c r="V30" s="31" t="s">
        <v>79</v>
      </c>
      <c r="W30" s="32" t="s">
        <v>122</v>
      </c>
      <c r="X30" s="26" t="s">
        <v>121</v>
      </c>
      <c r="Y30" s="26" t="s">
        <v>121</v>
      </c>
      <c r="Z30" s="26" t="s">
        <v>121</v>
      </c>
    </row>
    <row r="31" spans="1:26" s="33" customFormat="1" x14ac:dyDescent="0.25">
      <c r="A31" s="26">
        <v>2020</v>
      </c>
      <c r="B31" s="27" t="s">
        <v>148</v>
      </c>
      <c r="C31" s="28" t="s">
        <v>57</v>
      </c>
      <c r="D31" s="29" t="s">
        <v>137</v>
      </c>
      <c r="E31" s="29" t="s">
        <v>138</v>
      </c>
      <c r="F31" s="29" t="s">
        <v>74</v>
      </c>
      <c r="G31" s="29" t="s">
        <v>83</v>
      </c>
      <c r="H31" s="29" t="s">
        <v>170</v>
      </c>
      <c r="I31" s="29" t="s">
        <v>76</v>
      </c>
      <c r="J31" s="26" t="s">
        <v>77</v>
      </c>
      <c r="K31" s="26" t="s">
        <v>78</v>
      </c>
      <c r="L31" s="30">
        <v>350000</v>
      </c>
      <c r="M31" s="30">
        <v>285425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31">
        <v>43976</v>
      </c>
      <c r="V31" s="31">
        <v>44165</v>
      </c>
      <c r="W31" s="32" t="s">
        <v>122</v>
      </c>
      <c r="X31" s="26" t="s">
        <v>121</v>
      </c>
      <c r="Y31" s="26" t="s">
        <v>121</v>
      </c>
      <c r="Z31" s="26" t="s">
        <v>121</v>
      </c>
    </row>
    <row r="32" spans="1:26" s="33" customFormat="1" x14ac:dyDescent="0.25">
      <c r="A32" s="26">
        <v>2020</v>
      </c>
      <c r="B32" s="27" t="s">
        <v>148</v>
      </c>
      <c r="C32" s="28" t="s">
        <v>57</v>
      </c>
      <c r="D32" s="29" t="s">
        <v>60</v>
      </c>
      <c r="E32" s="29" t="s">
        <v>110</v>
      </c>
      <c r="F32" s="29" t="s">
        <v>74</v>
      </c>
      <c r="G32" s="29" t="s">
        <v>82</v>
      </c>
      <c r="H32" s="29" t="s">
        <v>169</v>
      </c>
      <c r="I32" s="29" t="s">
        <v>76</v>
      </c>
      <c r="J32" s="26" t="s">
        <v>77</v>
      </c>
      <c r="K32" s="26" t="s">
        <v>78</v>
      </c>
      <c r="L32" s="30">
        <v>553891</v>
      </c>
      <c r="M32" s="30">
        <v>410766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31">
        <v>42278</v>
      </c>
      <c r="V32" s="31" t="s">
        <v>79</v>
      </c>
      <c r="W32" s="32" t="s">
        <v>122</v>
      </c>
      <c r="X32" s="26" t="s">
        <v>121</v>
      </c>
      <c r="Y32" s="26" t="s">
        <v>121</v>
      </c>
      <c r="Z32" s="26" t="s">
        <v>121</v>
      </c>
    </row>
    <row r="33" spans="1:26" s="33" customFormat="1" x14ac:dyDescent="0.25">
      <c r="A33" s="26">
        <v>2020</v>
      </c>
      <c r="B33" s="27" t="s">
        <v>148</v>
      </c>
      <c r="C33" s="28" t="s">
        <v>111</v>
      </c>
      <c r="D33" s="29" t="s">
        <v>61</v>
      </c>
      <c r="E33" s="29" t="s">
        <v>112</v>
      </c>
      <c r="F33" s="29" t="s">
        <v>74</v>
      </c>
      <c r="G33" s="29" t="s">
        <v>75</v>
      </c>
      <c r="H33" s="29" t="s">
        <v>169</v>
      </c>
      <c r="I33" s="29" t="s">
        <v>76</v>
      </c>
      <c r="J33" s="26" t="s">
        <v>77</v>
      </c>
      <c r="K33" s="26" t="s">
        <v>78</v>
      </c>
      <c r="L33" s="30">
        <v>503635</v>
      </c>
      <c r="M33" s="30">
        <v>351909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31">
        <v>42278</v>
      </c>
      <c r="V33" s="31" t="s">
        <v>79</v>
      </c>
      <c r="W33" s="32" t="s">
        <v>122</v>
      </c>
      <c r="X33" s="26" t="s">
        <v>121</v>
      </c>
      <c r="Y33" s="26" t="s">
        <v>121</v>
      </c>
      <c r="Z33" s="26" t="s">
        <v>121</v>
      </c>
    </row>
    <row r="34" spans="1:26" s="33" customFormat="1" x14ac:dyDescent="0.25">
      <c r="A34" s="26">
        <v>2020</v>
      </c>
      <c r="B34" s="27" t="s">
        <v>148</v>
      </c>
      <c r="C34" s="28" t="s">
        <v>62</v>
      </c>
      <c r="D34" s="29" t="s">
        <v>63</v>
      </c>
      <c r="E34" s="29" t="s">
        <v>113</v>
      </c>
      <c r="F34" s="29" t="s">
        <v>74</v>
      </c>
      <c r="G34" s="29" t="s">
        <v>75</v>
      </c>
      <c r="H34" s="29" t="s">
        <v>169</v>
      </c>
      <c r="I34" s="29" t="s">
        <v>76</v>
      </c>
      <c r="J34" s="26" t="s">
        <v>77</v>
      </c>
      <c r="K34" s="26" t="s">
        <v>78</v>
      </c>
      <c r="L34" s="30">
        <v>455862</v>
      </c>
      <c r="M34" s="30">
        <v>177394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31">
        <v>42278</v>
      </c>
      <c r="V34" s="31" t="s">
        <v>79</v>
      </c>
      <c r="W34" s="32" t="s">
        <v>122</v>
      </c>
      <c r="X34" s="26" t="s">
        <v>121</v>
      </c>
      <c r="Y34" s="26" t="s">
        <v>121</v>
      </c>
      <c r="Z34" s="26" t="s">
        <v>121</v>
      </c>
    </row>
    <row r="35" spans="1:26" s="33" customFormat="1" x14ac:dyDescent="0.25">
      <c r="A35" s="26">
        <v>2020</v>
      </c>
      <c r="B35" s="27" t="s">
        <v>148</v>
      </c>
      <c r="C35" s="28" t="s">
        <v>64</v>
      </c>
      <c r="D35" s="29" t="s">
        <v>65</v>
      </c>
      <c r="E35" s="29" t="s">
        <v>114</v>
      </c>
      <c r="F35" s="29" t="s">
        <v>74</v>
      </c>
      <c r="G35" s="29" t="s">
        <v>82</v>
      </c>
      <c r="H35" s="29" t="s">
        <v>169</v>
      </c>
      <c r="I35" s="29" t="s">
        <v>76</v>
      </c>
      <c r="J35" s="26" t="s">
        <v>77</v>
      </c>
      <c r="K35" s="26" t="s">
        <v>78</v>
      </c>
      <c r="L35" s="30">
        <v>504254</v>
      </c>
      <c r="M35" s="30">
        <v>343309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31">
        <v>42278</v>
      </c>
      <c r="V35" s="31" t="s">
        <v>79</v>
      </c>
      <c r="W35" s="32" t="s">
        <v>122</v>
      </c>
      <c r="X35" s="26" t="s">
        <v>121</v>
      </c>
      <c r="Y35" s="26" t="s">
        <v>121</v>
      </c>
      <c r="Z35" s="26" t="s">
        <v>121</v>
      </c>
    </row>
    <row r="36" spans="1:26" s="33" customFormat="1" x14ac:dyDescent="0.25">
      <c r="A36" s="26">
        <v>2020</v>
      </c>
      <c r="B36" s="27" t="s">
        <v>148</v>
      </c>
      <c r="C36" s="28" t="s">
        <v>115</v>
      </c>
      <c r="D36" s="29"/>
      <c r="E36" s="29" t="s">
        <v>66</v>
      </c>
      <c r="F36" s="29" t="s">
        <v>74</v>
      </c>
      <c r="G36" s="29" t="s">
        <v>83</v>
      </c>
      <c r="H36" s="29" t="s">
        <v>169</v>
      </c>
      <c r="I36" s="29" t="s">
        <v>76</v>
      </c>
      <c r="J36" s="26" t="s">
        <v>77</v>
      </c>
      <c r="K36" s="26" t="s">
        <v>78</v>
      </c>
      <c r="L36" s="30">
        <v>0</v>
      </c>
      <c r="M36" s="30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31">
        <v>43123</v>
      </c>
      <c r="V36" s="31" t="s">
        <v>79</v>
      </c>
      <c r="W36" s="32" t="s">
        <v>126</v>
      </c>
      <c r="X36" s="26" t="s">
        <v>121</v>
      </c>
      <c r="Y36" s="26" t="s">
        <v>121</v>
      </c>
      <c r="Z36" s="26" t="s">
        <v>121</v>
      </c>
    </row>
    <row r="37" spans="1:26" s="33" customFormat="1" x14ac:dyDescent="0.25">
      <c r="A37" s="26">
        <v>2020</v>
      </c>
      <c r="B37" s="27" t="s">
        <v>148</v>
      </c>
      <c r="C37" s="28" t="s">
        <v>58</v>
      </c>
      <c r="D37" s="29" t="s">
        <v>28</v>
      </c>
      <c r="E37" s="29" t="s">
        <v>116</v>
      </c>
      <c r="F37" s="29" t="s">
        <v>74</v>
      </c>
      <c r="G37" s="29" t="s">
        <v>75</v>
      </c>
      <c r="H37" s="29" t="s">
        <v>169</v>
      </c>
      <c r="I37" s="29" t="s">
        <v>76</v>
      </c>
      <c r="J37" s="26" t="s">
        <v>77</v>
      </c>
      <c r="K37" s="26" t="s">
        <v>78</v>
      </c>
      <c r="L37" s="30">
        <v>395388</v>
      </c>
      <c r="M37" s="30">
        <v>331652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31">
        <v>43115</v>
      </c>
      <c r="V37" s="31" t="s">
        <v>79</v>
      </c>
      <c r="W37" s="32" t="s">
        <v>122</v>
      </c>
      <c r="X37" s="26" t="s">
        <v>121</v>
      </c>
      <c r="Y37" s="26" t="s">
        <v>121</v>
      </c>
      <c r="Z37" s="26" t="s">
        <v>121</v>
      </c>
    </row>
    <row r="38" spans="1:26" s="33" customFormat="1" x14ac:dyDescent="0.25">
      <c r="A38" s="26">
        <v>2020</v>
      </c>
      <c r="B38" s="27" t="s">
        <v>148</v>
      </c>
      <c r="C38" s="28" t="s">
        <v>67</v>
      </c>
      <c r="D38" s="29" t="s">
        <v>117</v>
      </c>
      <c r="E38" s="29" t="s">
        <v>68</v>
      </c>
      <c r="F38" s="29" t="s">
        <v>74</v>
      </c>
      <c r="G38" s="29" t="s">
        <v>82</v>
      </c>
      <c r="H38" s="29" t="s">
        <v>169</v>
      </c>
      <c r="I38" s="29" t="s">
        <v>76</v>
      </c>
      <c r="J38" s="26" t="s">
        <v>77</v>
      </c>
      <c r="K38" s="26" t="s">
        <v>78</v>
      </c>
      <c r="L38" s="30">
        <v>509356</v>
      </c>
      <c r="M38" s="30">
        <v>416724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31">
        <v>42278</v>
      </c>
      <c r="V38" s="31" t="s">
        <v>79</v>
      </c>
      <c r="W38" s="32" t="s">
        <v>122</v>
      </c>
      <c r="X38" s="26" t="s">
        <v>121</v>
      </c>
      <c r="Y38" s="26" t="s">
        <v>121</v>
      </c>
      <c r="Z38" s="26" t="s">
        <v>121</v>
      </c>
    </row>
    <row r="39" spans="1:26" s="33" customFormat="1" x14ac:dyDescent="0.25">
      <c r="A39" s="26">
        <v>2020</v>
      </c>
      <c r="B39" s="27" t="s">
        <v>148</v>
      </c>
      <c r="C39" s="28" t="s">
        <v>123</v>
      </c>
      <c r="D39" s="29" t="s">
        <v>124</v>
      </c>
      <c r="E39" s="29" t="s">
        <v>125</v>
      </c>
      <c r="F39" s="29" t="s">
        <v>74</v>
      </c>
      <c r="G39" s="29" t="s">
        <v>104</v>
      </c>
      <c r="H39" s="29" t="s">
        <v>91</v>
      </c>
      <c r="I39" s="29" t="s">
        <v>76</v>
      </c>
      <c r="J39" s="26" t="s">
        <v>77</v>
      </c>
      <c r="K39" s="26" t="s">
        <v>78</v>
      </c>
      <c r="L39" s="30">
        <v>597657</v>
      </c>
      <c r="M39" s="30">
        <v>555821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7">
        <v>0</v>
      </c>
      <c r="T39" s="26">
        <v>0</v>
      </c>
      <c r="U39" s="31">
        <v>43844</v>
      </c>
      <c r="V39" s="31">
        <v>44104</v>
      </c>
      <c r="W39" s="32" t="s">
        <v>122</v>
      </c>
      <c r="X39" s="26" t="s">
        <v>121</v>
      </c>
      <c r="Y39" s="26" t="s">
        <v>121</v>
      </c>
      <c r="Z39" s="26" t="s">
        <v>121</v>
      </c>
    </row>
    <row r="40" spans="1:26" s="33" customFormat="1" x14ac:dyDescent="0.25">
      <c r="A40" s="26">
        <v>2020</v>
      </c>
      <c r="B40" s="27" t="s">
        <v>148</v>
      </c>
      <c r="C40" s="28" t="s">
        <v>69</v>
      </c>
      <c r="D40" s="29" t="s">
        <v>70</v>
      </c>
      <c r="E40" s="29" t="s">
        <v>118</v>
      </c>
      <c r="F40" s="29" t="s">
        <v>74</v>
      </c>
      <c r="G40" s="29" t="s">
        <v>75</v>
      </c>
      <c r="H40" s="29" t="s">
        <v>167</v>
      </c>
      <c r="I40" s="29" t="s">
        <v>76</v>
      </c>
      <c r="J40" s="26" t="s">
        <v>77</v>
      </c>
      <c r="K40" s="26" t="s">
        <v>78</v>
      </c>
      <c r="L40" s="30">
        <v>484458</v>
      </c>
      <c r="M40" s="30">
        <v>401239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31">
        <v>43557</v>
      </c>
      <c r="V40" s="31" t="s">
        <v>79</v>
      </c>
      <c r="W40" s="32" t="s">
        <v>122</v>
      </c>
      <c r="X40" s="26" t="s">
        <v>121</v>
      </c>
      <c r="Y40" s="26" t="s">
        <v>121</v>
      </c>
      <c r="Z40" s="26" t="s">
        <v>121</v>
      </c>
    </row>
    <row r="41" spans="1:26" s="33" customFormat="1" x14ac:dyDescent="0.25">
      <c r="A41" s="26">
        <v>2020</v>
      </c>
      <c r="B41" s="27" t="s">
        <v>148</v>
      </c>
      <c r="C41" s="28" t="s">
        <v>71</v>
      </c>
      <c r="D41" s="29" t="s">
        <v>69</v>
      </c>
      <c r="E41" s="29" t="s">
        <v>119</v>
      </c>
      <c r="F41" s="29" t="s">
        <v>74</v>
      </c>
      <c r="G41" s="29" t="s">
        <v>83</v>
      </c>
      <c r="H41" s="29" t="s">
        <v>169</v>
      </c>
      <c r="I41" s="29" t="s">
        <v>76</v>
      </c>
      <c r="J41" s="26" t="s">
        <v>77</v>
      </c>
      <c r="K41" s="26" t="s">
        <v>78</v>
      </c>
      <c r="L41" s="30">
        <v>504254</v>
      </c>
      <c r="M41" s="30">
        <v>408193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31">
        <v>42278</v>
      </c>
      <c r="V41" s="31" t="s">
        <v>79</v>
      </c>
      <c r="W41" s="32" t="s">
        <v>122</v>
      </c>
      <c r="X41" s="26" t="s">
        <v>121</v>
      </c>
      <c r="Y41" s="26" t="s">
        <v>121</v>
      </c>
      <c r="Z41" s="26" t="s">
        <v>121</v>
      </c>
    </row>
    <row r="42" spans="1:26" ht="18.75" x14ac:dyDescent="0.3">
      <c r="E42" s="39"/>
      <c r="H42" s="40">
        <f>COUNTA(H3:H41)</f>
        <v>39</v>
      </c>
      <c r="I42" s="41"/>
      <c r="J42" s="41"/>
      <c r="K42" s="41"/>
      <c r="L42" s="42">
        <f>SUBTOTAL(9,L3:L41)</f>
        <v>21901021</v>
      </c>
      <c r="M42" s="42">
        <f>SUBTOTAL(9,M3:M41)</f>
        <v>16990053</v>
      </c>
    </row>
    <row r="43" spans="1:26" x14ac:dyDescent="0.25">
      <c r="E43" s="39"/>
      <c r="L43" s="44"/>
      <c r="M43" s="44"/>
    </row>
    <row r="44" spans="1:26" x14ac:dyDescent="0.25">
      <c r="E44" s="39"/>
      <c r="L44" s="45"/>
      <c r="M44" s="45"/>
    </row>
    <row r="45" spans="1:26" x14ac:dyDescent="0.25">
      <c r="E45" s="39"/>
    </row>
    <row r="46" spans="1:26" ht="15" customHeight="1" x14ac:dyDescent="0.25"/>
    <row r="47" spans="1:26" ht="15" customHeight="1" x14ac:dyDescent="0.25">
      <c r="D47" s="46"/>
      <c r="E47" s="46"/>
      <c r="T47" s="47"/>
    </row>
    <row r="48" spans="1:26" ht="15" customHeight="1" x14ac:dyDescent="0.25">
      <c r="D48" s="48"/>
      <c r="E48" s="48"/>
    </row>
    <row r="49" spans="4:20" ht="18" customHeight="1" x14ac:dyDescent="0.25">
      <c r="D49" s="49"/>
      <c r="E49" s="49"/>
    </row>
    <row r="50" spans="4:20" ht="15" customHeight="1" x14ac:dyDescent="0.25">
      <c r="D50" s="49"/>
      <c r="E50" s="49"/>
      <c r="T50" s="47"/>
    </row>
    <row r="51" spans="4:20" ht="15" customHeight="1" x14ac:dyDescent="0.25">
      <c r="D51" s="49"/>
      <c r="E51" s="49"/>
    </row>
    <row r="52" spans="4:20" ht="15" customHeight="1" x14ac:dyDescent="0.25">
      <c r="D52" s="50"/>
      <c r="E52" s="50"/>
    </row>
    <row r="53" spans="4:20" ht="15" customHeight="1" x14ac:dyDescent="0.25">
      <c r="T53" s="47"/>
    </row>
    <row r="54" spans="4:20" ht="15" customHeight="1" x14ac:dyDescent="0.25"/>
  </sheetData>
  <sheetProtection autoFilter="0"/>
  <autoFilter ref="A2:Z41"/>
  <mergeCells count="1">
    <mergeCell ref="A1:Z1"/>
  </mergeCells>
  <pageMargins left="1.1811023622047245" right="0" top="0.74803149606299213" bottom="0.74803149606299213" header="0.31496062992125984" footer="0.31496062992125984"/>
  <pageSetup paperSize="5" scale="3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15"/>
  <sheetViews>
    <sheetView workbookViewId="0">
      <selection activeCell="F7" sqref="F7"/>
    </sheetView>
  </sheetViews>
  <sheetFormatPr baseColWidth="10" defaultRowHeight="15" x14ac:dyDescent="0.25"/>
  <cols>
    <col min="1" max="10" width="11.42578125" style="1"/>
    <col min="11" max="11" width="33.5703125" style="1" bestFit="1" customWidth="1"/>
    <col min="12" max="16384" width="11.42578125" style="1"/>
  </cols>
  <sheetData>
    <row r="4" spans="3:12" ht="30.75" thickBot="1" x14ac:dyDescent="0.3">
      <c r="F4" s="56" t="s">
        <v>158</v>
      </c>
      <c r="G4" s="56" t="s">
        <v>162</v>
      </c>
      <c r="H4" s="56" t="s">
        <v>155</v>
      </c>
      <c r="J4" s="61" t="s">
        <v>166</v>
      </c>
      <c r="K4" s="61"/>
      <c r="L4" s="61"/>
    </row>
    <row r="5" spans="3:12" x14ac:dyDescent="0.25">
      <c r="C5" s="62" t="s">
        <v>156</v>
      </c>
      <c r="D5" s="2"/>
      <c r="E5" s="3" t="s">
        <v>159</v>
      </c>
      <c r="F5" s="4">
        <f>SUMIF(Planilla!H3:H41,"JP2 - Jornal",Planilla!L3:L41)+SUMIF(Planilla!H3:H41,"JP2  - Administrativo",Planilla!L3:L41)</f>
        <v>13657496</v>
      </c>
      <c r="G5" s="4">
        <f>SUMIF(Planilla!H3:H41,"JP2 - Jornal",Planilla!M3:M41)+SUMIF(Planilla!H3:H41,"JP2  - Administrativo",Planilla!M3:M41)</f>
        <v>10357229</v>
      </c>
      <c r="H5" s="65">
        <f>SUM(L5:L6)</f>
        <v>28</v>
      </c>
      <c r="I5" s="57"/>
      <c r="J5" s="2"/>
      <c r="K5" s="3" t="s">
        <v>169</v>
      </c>
      <c r="L5" s="51">
        <f>COUNTIF(Planilla!H3:H41,K5)</f>
        <v>27</v>
      </c>
    </row>
    <row r="6" spans="3:12" ht="15.75" thickBot="1" x14ac:dyDescent="0.3">
      <c r="C6" s="63"/>
      <c r="D6" s="5"/>
      <c r="E6" s="6" t="s">
        <v>153</v>
      </c>
      <c r="F6" s="18">
        <f>13465424+96036+96036</f>
        <v>13657496</v>
      </c>
      <c r="G6" s="19">
        <v>10357229</v>
      </c>
      <c r="H6" s="66"/>
      <c r="J6" s="7"/>
      <c r="K6" s="8" t="s">
        <v>167</v>
      </c>
      <c r="L6" s="52">
        <f>COUNTIF(Planilla!H3:H41,K6)</f>
        <v>1</v>
      </c>
    </row>
    <row r="7" spans="3:12" ht="15.75" thickBot="1" x14ac:dyDescent="0.3">
      <c r="C7" s="64"/>
      <c r="D7" s="7"/>
      <c r="E7" s="8" t="s">
        <v>154</v>
      </c>
      <c r="F7" s="9">
        <f>F5-F6</f>
        <v>0</v>
      </c>
      <c r="G7" s="10">
        <f>G5-G6</f>
        <v>0</v>
      </c>
      <c r="H7" s="67"/>
      <c r="J7" s="53"/>
      <c r="K7" s="54" t="s">
        <v>91</v>
      </c>
      <c r="L7" s="55">
        <f>COUNTIF(Planilla!H3:H41,K7)</f>
        <v>3</v>
      </c>
    </row>
    <row r="8" spans="3:12" x14ac:dyDescent="0.25">
      <c r="C8" s="62" t="s">
        <v>157</v>
      </c>
      <c r="D8" s="2"/>
      <c r="E8" s="3" t="s">
        <v>160</v>
      </c>
      <c r="F8" s="4">
        <f>SUMIF(Planilla!H3:H41,"Medico Psicotécnico Lic. de conducir",Planilla!L3:L41)</f>
        <v>5598803</v>
      </c>
      <c r="G8" s="4">
        <f>SUMIF(Planilla!H3:H41,"Medico Psicotécnico Lic. de conducir",Planilla!M3:M41)</f>
        <v>4456637</v>
      </c>
      <c r="H8" s="65">
        <f>L7</f>
        <v>3</v>
      </c>
      <c r="J8" s="2"/>
      <c r="K8" s="3" t="s">
        <v>170</v>
      </c>
      <c r="L8" s="51">
        <f>COUNTIF(Planilla!H3:H41,K8)</f>
        <v>7</v>
      </c>
    </row>
    <row r="9" spans="3:12" ht="15.75" thickBot="1" x14ac:dyDescent="0.3">
      <c r="C9" s="63"/>
      <c r="D9" s="5"/>
      <c r="E9" s="6" t="s">
        <v>153</v>
      </c>
      <c r="F9" s="18">
        <v>5598803</v>
      </c>
      <c r="G9" s="19">
        <v>4456637</v>
      </c>
      <c r="H9" s="66"/>
      <c r="J9" s="7"/>
      <c r="K9" s="8" t="s">
        <v>168</v>
      </c>
      <c r="L9" s="52">
        <f>COUNTIF(Planilla!H3:H41,K9)</f>
        <v>1</v>
      </c>
    </row>
    <row r="10" spans="3:12" ht="15.75" thickBot="1" x14ac:dyDescent="0.3">
      <c r="C10" s="64"/>
      <c r="D10" s="7"/>
      <c r="E10" s="8" t="s">
        <v>154</v>
      </c>
      <c r="F10" s="9">
        <f>F8-F9</f>
        <v>0</v>
      </c>
      <c r="G10" s="10">
        <f>G8-G9</f>
        <v>0</v>
      </c>
      <c r="H10" s="67"/>
      <c r="K10" s="11" t="s">
        <v>165</v>
      </c>
      <c r="L10" s="12">
        <f>SUM(L5:L9)</f>
        <v>39</v>
      </c>
    </row>
    <row r="11" spans="3:12" x14ac:dyDescent="0.25">
      <c r="C11" s="62" t="s">
        <v>120</v>
      </c>
      <c r="D11" s="2"/>
      <c r="E11" s="13" t="s">
        <v>161</v>
      </c>
      <c r="F11" s="4">
        <f>SUMIF(Planilla!H3:H41,"PMU - Jornal",Planilla!L3:L41)+SUMIF(Planilla!H3:H41,"PMU - Capataz",Planilla!L3:L41)</f>
        <v>2644722</v>
      </c>
      <c r="G11" s="4">
        <f>SUMIF(Planilla!H3:H41,"PMU - Jornal",Planilla!M3:M41)+SUMIF(Planilla!H3:H41,"PMU - Capataz",Planilla!M3:M41)</f>
        <v>2176187</v>
      </c>
      <c r="H11" s="65">
        <f>SUM(L8:L9)</f>
        <v>8</v>
      </c>
    </row>
    <row r="12" spans="3:12" x14ac:dyDescent="0.25">
      <c r="C12" s="63"/>
      <c r="D12" s="5"/>
      <c r="E12" s="6" t="s">
        <v>153</v>
      </c>
      <c r="F12" s="18">
        <f>2576666+68056</f>
        <v>2644722</v>
      </c>
      <c r="G12" s="19">
        <v>2176187</v>
      </c>
      <c r="H12" s="66"/>
    </row>
    <row r="13" spans="3:12" ht="15.75" thickBot="1" x14ac:dyDescent="0.3">
      <c r="C13" s="64"/>
      <c r="D13" s="7"/>
      <c r="E13" s="8" t="s">
        <v>154</v>
      </c>
      <c r="F13" s="9">
        <f>F11-F12</f>
        <v>0</v>
      </c>
      <c r="G13" s="10">
        <f>G11-G12</f>
        <v>0</v>
      </c>
      <c r="H13" s="67"/>
    </row>
    <row r="14" spans="3:12" x14ac:dyDescent="0.25">
      <c r="E14" s="11" t="s">
        <v>163</v>
      </c>
      <c r="F14" s="14">
        <f>F5+F8+F11</f>
        <v>21901021</v>
      </c>
      <c r="G14" s="14">
        <f>G5+G8+G11</f>
        <v>16990053</v>
      </c>
      <c r="H14" s="12">
        <f>SUM(H5:H13)</f>
        <v>39</v>
      </c>
    </row>
    <row r="15" spans="3:12" x14ac:dyDescent="0.25">
      <c r="E15" s="15" t="s">
        <v>164</v>
      </c>
      <c r="F15" s="16">
        <f>F14-Planilla!L42</f>
        <v>0</v>
      </c>
      <c r="G15" s="16">
        <f>G14-Planilla!M42</f>
        <v>0</v>
      </c>
      <c r="H15" s="17">
        <f>H14-Planilla!H42</f>
        <v>0</v>
      </c>
      <c r="I15" s="58"/>
    </row>
  </sheetData>
  <sheetProtection algorithmName="SHA-512" hashValue="9OWFrK6ysRpSkNUnlmupBWNQl+WM2qZggIbHpzVaj0kuhuvlibdp16OD5QzodXMA+iksc4+bps3ShdNhv68c3g==" saltValue="W5bVaZJs1cvThZn2vZWnQA==" spinCount="100000" sheet="1" objects="1" scenarios="1"/>
  <mergeCells count="7">
    <mergeCell ref="J4:L4"/>
    <mergeCell ref="C11:C13"/>
    <mergeCell ref="C8:C10"/>
    <mergeCell ref="C5:C7"/>
    <mergeCell ref="H11:H13"/>
    <mergeCell ref="H8:H10"/>
    <mergeCell ref="H5:H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</vt:lpstr>
      <vt:lpstr>Resumen REMU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Fuentes Herrera</dc:creator>
  <cp:lastModifiedBy>Andres Mateluna</cp:lastModifiedBy>
  <cp:lastPrinted>2020-09-16T23:10:48Z</cp:lastPrinted>
  <dcterms:created xsi:type="dcterms:W3CDTF">2019-06-06T19:46:34Z</dcterms:created>
  <dcterms:modified xsi:type="dcterms:W3CDTF">2020-09-17T14:36:19Z</dcterms:modified>
</cp:coreProperties>
</file>